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autoCompressPictures="0"/>
  <xr:revisionPtr revIDLastSave="0" documentId="8_{D996F1EE-47DA-482A-ACDF-23346EAD2D3F}" xr6:coauthVersionLast="47" xr6:coauthVersionMax="47" xr10:uidLastSave="{00000000-0000-0000-0000-000000000000}"/>
  <bookViews>
    <workbookView xWindow="32775" yWindow="690" windowWidth="21600" windowHeight="11295" xr2:uid="{00000000-000D-0000-FFFF-FFFF00000000}"/>
  </bookViews>
  <sheets>
    <sheet name="Yearly Calendar" sheetId="1" r:id="rId1"/>
  </sheets>
  <definedNames>
    <definedName name="AprSun1">DATE(CalendarYear,4,1)-WEEKDAY(DATE(CalendarYear,4,1))+1</definedName>
    <definedName name="AugSun1">DATE(CalendarYear,8,1)-WEEKDAY(DATE(CalendarYear,8,1))+1</definedName>
    <definedName name="CalendarYear">'Yearly Calendar'!$B$1</definedName>
    <definedName name="DecSun1">DATE(CalendarYear,12,1)-WEEKDAY(DATE(CalendarYear,12,1))+1</definedName>
    <definedName name="FebSun1">DATE(CalendarYear,2,1)-WEEKDAY(DATE(CalendarYear,2,1))+1</definedName>
    <definedName name="JanSun1">DATE(CalendarYear,1,1)-WEEKDAY(DATE(CalendarYear,1,1))+1</definedName>
    <definedName name="JulSun1">DATE(CalendarYear,7,1)-WEEKDAY(DATE(CalendarYear,7,1))+1</definedName>
    <definedName name="JunSun1">DATE(CalendarYear,6,1)-WEEKDAY(DATE(CalendarYear,6,1))+1</definedName>
    <definedName name="MarSun1">DATE(CalendarYear,3,1)-WEEKDAY(DATE(CalendarYear,3,1))+1</definedName>
    <definedName name="MaySun1">DATE(CalendarYear,5,1)-WEEKDAY(DATE(CalendarYear,5,1))+1</definedName>
    <definedName name="NovSun1">DATE(CalendarYear,11,1)-WEEKDAY(DATE(CalendarYear,11,1))+1</definedName>
    <definedName name="OctSun1">DATE(CalendarYear,10,1)-WEEKDAY(DATE(CalendarYear,10,1))+1</definedName>
    <definedName name="_xlnm.Print_Area" localSheetId="0">'Yearly Calendar'!$A$1:$T$56</definedName>
    <definedName name="SepSun1">DATE(CalendarYear,9,1)-WEEKDAY(DATE(CalendarYear,9,1))+1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56" i="1" l="1"/>
  <c r="O56" i="1"/>
  <c r="N56" i="1"/>
  <c r="M56" i="1"/>
  <c r="H56" i="1"/>
  <c r="G56" i="1"/>
  <c r="F56" i="1"/>
  <c r="E56" i="1"/>
  <c r="D56" i="1"/>
  <c r="P47" i="1"/>
  <c r="O47" i="1"/>
  <c r="N47" i="1"/>
  <c r="M47" i="1"/>
  <c r="J42" i="1"/>
  <c r="H47" i="1"/>
  <c r="G47" i="1"/>
  <c r="F47" i="1"/>
  <c r="E47" i="1"/>
  <c r="D47" i="1"/>
  <c r="C47" i="1"/>
  <c r="P38" i="1"/>
  <c r="O38" i="1"/>
  <c r="N38" i="1"/>
  <c r="M38" i="1"/>
  <c r="L38" i="1"/>
  <c r="H38" i="1"/>
  <c r="G38" i="1"/>
  <c r="F38" i="1"/>
  <c r="E38" i="1"/>
  <c r="D38" i="1"/>
  <c r="P28" i="1"/>
  <c r="O28" i="1"/>
  <c r="N28" i="1"/>
  <c r="M28" i="1"/>
  <c r="H28" i="1"/>
  <c r="G28" i="1"/>
  <c r="F28" i="1"/>
  <c r="P19" i="1"/>
  <c r="O19" i="1"/>
  <c r="H19" i="1"/>
  <c r="G19" i="1"/>
  <c r="F19" i="1"/>
  <c r="E19" i="1"/>
  <c r="P10" i="1"/>
  <c r="O10" i="1"/>
  <c r="N10" i="1"/>
  <c r="M10" i="1"/>
  <c r="L10" i="1"/>
  <c r="K10" i="1"/>
  <c r="J10" i="1"/>
</calcChain>
</file>

<file path=xl/sharedStrings.xml><?xml version="1.0" encoding="utf-8"?>
<sst xmlns="http://schemas.openxmlformats.org/spreadsheetml/2006/main" count="225" uniqueCount="65">
  <si>
    <t>S</t>
  </si>
  <si>
    <t>M</t>
  </si>
  <si>
    <t>T</t>
  </si>
  <si>
    <t>W</t>
  </si>
  <si>
    <t>F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</si>
  <si>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</si>
  <si>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</si>
  <si>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</si>
  <si>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</si>
  <si>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</si>
  <si>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</si>
  <si>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</si>
  <si>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</si>
  <si>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</si>
  <si>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</si>
  <si>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</si>
  <si>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</si>
  <si>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EAST END Dates are in ORANGE</t>
  </si>
  <si>
    <t>HOLIDAYS are in BLUE</t>
  </si>
  <si>
    <t xml:space="preserve"> </t>
  </si>
  <si>
    <t>3373 Herbert Harville Drive</t>
  </si>
  <si>
    <t>Morristown, TN 37814</t>
  </si>
  <si>
    <t>(423) 586-3273</t>
  </si>
  <si>
    <t xml:space="preserve"> Hamblen County Recycle Schedule</t>
  </si>
  <si>
    <t>The following may be recycled:</t>
  </si>
  <si>
    <t xml:space="preserve">Recycle is picked up by Hamblen County  </t>
  </si>
  <si>
    <t>MARTIN LUTHER KING DAY</t>
  </si>
  <si>
    <t>GOOD FRIDAY</t>
  </si>
  <si>
    <t>MEMORIAL DAY</t>
  </si>
  <si>
    <t>INDEPENDENCE DAY</t>
  </si>
  <si>
    <t>LABOR DAY</t>
  </si>
  <si>
    <t>COLUMBUS DAY</t>
  </si>
  <si>
    <t>VETERANS DAY</t>
  </si>
  <si>
    <t>WEST END Dates are in GREEN</t>
  </si>
  <si>
    <t>NO GLASS</t>
  </si>
  <si>
    <t>CHECK THE CITIZEN TRIBUNE, HAMBLEN COUNTY GOVERNMENT</t>
  </si>
  <si>
    <t>THANKSGIVING</t>
  </si>
  <si>
    <t>CHRISTMAS</t>
  </si>
  <si>
    <t xml:space="preserve">S </t>
  </si>
  <si>
    <t>BRUSH REMOVAL-will occur as often as possible due to seasonal tree/brush trimming.</t>
  </si>
  <si>
    <t>Plastics #1-7, metal cans,  magazines, mixed paper,</t>
  </si>
  <si>
    <t>newspapers, catalogs, paper bags, cardboard</t>
  </si>
  <si>
    <t xml:space="preserve">Recycle &amp; Garbage must be roadside by 6:00 am. </t>
  </si>
  <si>
    <t>NEW YEAR'S DAY</t>
  </si>
  <si>
    <t>JUNETEENTH</t>
  </si>
  <si>
    <t>NOVEMBER 11th WILL BE PICKED UP ON NOVEMBER 12th</t>
  </si>
  <si>
    <t>on the same day as your garbage day every other week.</t>
  </si>
  <si>
    <t>Cardboard must be broke down and bound.</t>
  </si>
  <si>
    <t xml:space="preserve">            Please rinse containers.</t>
  </si>
  <si>
    <t xml:space="preserve">If a holiday falls in your week, please check the Citizen Tribune, </t>
  </si>
  <si>
    <t>Hamblen County website, Facebook or call 586-3273.</t>
  </si>
  <si>
    <t>2026</t>
  </si>
  <si>
    <t>JANUARY 1st WILL BE PICKED UP ON January 2nd</t>
  </si>
  <si>
    <t>JANUARY 19th  WILL BE PICKED UP ON JANUARY 20th</t>
  </si>
  <si>
    <t>WEB-SITE OR FACEBOOK PAGE OR CALL 423-586-3274</t>
  </si>
  <si>
    <t>President's Day</t>
  </si>
  <si>
    <t>February 16th WILL BE PICKED UP ON February 17th</t>
  </si>
  <si>
    <t>APRIL 3rd WILL BE PICKED UP ON APRIL 6th</t>
  </si>
  <si>
    <t>MAY 25th WILL BE PICKED UP ON MAY 26th</t>
  </si>
  <si>
    <t>JUNE 19th WILL BE PICKED UP ON JUNE 22nd</t>
  </si>
  <si>
    <t xml:space="preserve"> JULY 3rd WILL BE PICKED UP ON JULY 6th</t>
  </si>
  <si>
    <t>OCTOBER 12th WILL BE PICKED UP ON OCTOBER 13th</t>
  </si>
  <si>
    <t xml:space="preserve">THURSDAY NOVEMBER 26th WILL BE PICKED UP ON NOVEMBER 25th </t>
  </si>
  <si>
    <t>FRIDAY NOVEMBER 27th WILL BE PICKED UP NOVEMBER 30th</t>
  </si>
  <si>
    <t>SEPTEMBER 7th WILL BE PICKED UP ON SEPTEMBER 8th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</si>
</sst>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39" x14ac:knownFonts="1"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ajor"/>
    </font>
    <font>
      <b/>
      <sz val="26"/>
      <color theme="0"/>
      <name val="Calibri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 tint="-0.249977111117893"/>
      <name val="Calibri"/>
      <family val="2"/>
      <scheme val="minor"/>
    </font>
    <font>
      <b/>
      <sz val="9.5"/>
      <name val="Calibri"/>
      <family val="2"/>
      <scheme val="major"/>
    </font>
    <font>
      <b/>
      <sz val="12"/>
      <name val="Calibri"/>
      <family val="2"/>
      <scheme val="major"/>
    </font>
    <font>
      <b/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.5"/>
      <color theme="1"/>
      <name val="Calibri"/>
      <family val="2"/>
      <scheme val="major"/>
    </font>
    <font>
      <sz val="8"/>
      <name val="Corbel"/>
      <family val="2"/>
    </font>
    <font>
      <sz val="8"/>
      <color theme="1"/>
      <name val="Corbel"/>
      <family val="2"/>
    </font>
    <font>
      <b/>
      <sz val="13.5"/>
      <color theme="0"/>
      <name val="Corbel"/>
      <family val="2"/>
    </font>
    <font>
      <sz val="10"/>
      <color theme="0"/>
      <name val="Corbel"/>
      <family val="2"/>
    </font>
    <font>
      <sz val="10"/>
      <name val="Corbel"/>
      <family val="2"/>
    </font>
    <font>
      <sz val="10"/>
      <color theme="1"/>
      <name val="Corbel"/>
      <family val="2"/>
    </font>
    <font>
      <sz val="9"/>
      <name val="Corbel"/>
      <family val="2"/>
    </font>
    <font>
      <sz val="9"/>
      <color theme="1"/>
      <name val="Corbel"/>
      <family val="2"/>
    </font>
    <font>
      <sz val="9"/>
      <color theme="1" tint="0.14999847407452621"/>
      <name val="Corbel"/>
      <family val="2"/>
    </font>
    <font>
      <sz val="12"/>
      <color theme="1" tint="0.14999847407452621"/>
      <name val="Corbel"/>
      <family val="2"/>
    </font>
    <font>
      <sz val="12"/>
      <color theme="1"/>
      <name val="Corbel"/>
      <family val="2"/>
    </font>
    <font>
      <sz val="12"/>
      <name val="Corbel"/>
      <family val="2"/>
    </font>
    <font>
      <sz val="8"/>
      <color rgb="FF00B050"/>
      <name val="Corbel"/>
      <family val="2"/>
    </font>
    <font>
      <sz val="12"/>
      <color theme="8"/>
      <name val="Corbel"/>
      <family val="2"/>
    </font>
    <font>
      <b/>
      <sz val="10"/>
      <color rgb="FFFF0000"/>
      <name val="Corbel"/>
      <family val="2"/>
    </font>
    <font>
      <sz val="8"/>
      <color theme="0"/>
      <name val="Corbel"/>
      <family val="2"/>
    </font>
    <font>
      <b/>
      <sz val="8"/>
      <color theme="1"/>
      <name val="Corbel"/>
      <family val="2"/>
    </font>
    <font>
      <b/>
      <sz val="8"/>
      <name val="Corbel"/>
      <family val="2"/>
    </font>
    <font>
      <b/>
      <sz val="9"/>
      <name val="Corbel"/>
      <family val="2"/>
    </font>
    <font>
      <b/>
      <sz val="9"/>
      <color theme="1"/>
      <name val="Corbel"/>
      <family val="2"/>
    </font>
    <font>
      <b/>
      <sz val="11"/>
      <color rgb="FFFF0000"/>
      <name val="Corbel"/>
      <family val="2"/>
    </font>
    <font>
      <b/>
      <sz val="12"/>
      <name val="Arial Nova"/>
      <family val="2"/>
    </font>
    <font>
      <b/>
      <sz val="12"/>
      <color theme="1"/>
      <name val="Arial Nova"/>
      <family val="2"/>
    </font>
    <font>
      <b/>
      <sz val="8"/>
      <color theme="1"/>
      <name val="Arial Nova"/>
      <family val="2"/>
    </font>
    <font>
      <b/>
      <sz val="8"/>
      <name val="Arial Nova"/>
      <family val="2"/>
    </font>
    <font>
      <b/>
      <sz val="7"/>
      <color theme="1"/>
      <name val="Arial Nova"/>
      <family val="2"/>
    </font>
    <font>
      <b/>
      <sz val="6"/>
      <name val="Arial Nova"/>
      <family val="2"/>
    </font>
  </fonts>
  <fills count="11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564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0" fontId="0" fillId="2" borderId="0" xfId="0" applyFill="1"/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4" borderId="0" xfId="0" applyFont="1" applyFill="1" applyAlignment="1">
      <alignment vertical="center"/>
    </xf>
    <xf numFmtId="0" fontId="4" fillId="4" borderId="0" xfId="0" applyFont="1" applyFill="1"/>
    <xf numFmtId="0" fontId="0" fillId="4" borderId="0" xfId="0" applyFill="1"/>
    <xf numFmtId="164" fontId="0" fillId="4" borderId="0" xfId="0" applyNumberFormat="1" applyFill="1"/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0" xfId="0" applyFont="1"/>
    <xf numFmtId="0" fontId="1" fillId="0" borderId="0" xfId="0" applyFont="1"/>
    <xf numFmtId="164" fontId="4" fillId="6" borderId="0" xfId="0" applyNumberFormat="1" applyFont="1" applyFill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6" fillId="6" borderId="0" xfId="0" applyFont="1" applyFill="1"/>
    <xf numFmtId="0" fontId="7" fillId="6" borderId="0" xfId="0" applyFont="1" applyFill="1"/>
    <xf numFmtId="0" fontId="1" fillId="6" borderId="0" xfId="0" applyFont="1" applyFill="1"/>
    <xf numFmtId="164" fontId="1" fillId="6" borderId="0" xfId="0" applyNumberFormat="1" applyFont="1" applyFill="1"/>
    <xf numFmtId="0" fontId="8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0" xfId="0" applyFont="1" applyFill="1"/>
    <xf numFmtId="164" fontId="1" fillId="4" borderId="0" xfId="0" applyNumberFormat="1" applyFont="1" applyFill="1"/>
    <xf numFmtId="0" fontId="8" fillId="0" borderId="0" xfId="0" applyFont="1" applyAlignment="1">
      <alignment horizontal="center"/>
    </xf>
    <xf numFmtId="0" fontId="0" fillId="4" borderId="0" xfId="0" applyFill="1" applyAlignment="1">
      <alignment horizontal="left"/>
    </xf>
    <xf numFmtId="0" fontId="0" fillId="6" borderId="0" xfId="0" applyFill="1"/>
    <xf numFmtId="164" fontId="10" fillId="3" borderId="0" xfId="0" applyNumberFormat="1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0" fontId="10" fillId="0" borderId="0" xfId="0" applyFont="1" applyAlignment="1">
      <alignment horizontal="center"/>
    </xf>
    <xf numFmtId="0" fontId="11" fillId="6" borderId="0" xfId="0" applyFont="1" applyFill="1"/>
    <xf numFmtId="0" fontId="2" fillId="6" borderId="0" xfId="0" applyFont="1" applyFill="1"/>
    <xf numFmtId="164" fontId="10" fillId="6" borderId="0" xfId="0" applyNumberFormat="1" applyFont="1" applyFill="1" applyAlignment="1">
      <alignment horizontal="center"/>
    </xf>
    <xf numFmtId="0" fontId="10" fillId="6" borderId="0" xfId="0" applyFont="1" applyFill="1"/>
    <xf numFmtId="0" fontId="9" fillId="6" borderId="0" xfId="0" applyFont="1" applyFill="1"/>
    <xf numFmtId="164" fontId="10" fillId="8" borderId="0" xfId="0" applyNumberFormat="1" applyFont="1" applyFill="1" applyAlignment="1">
      <alignment horizontal="center"/>
    </xf>
    <xf numFmtId="164" fontId="10" fillId="9" borderId="0" xfId="0" applyNumberFormat="1" applyFont="1" applyFill="1" applyAlignment="1">
      <alignment horizontal="center"/>
    </xf>
    <xf numFmtId="164" fontId="8" fillId="9" borderId="0" xfId="0" applyNumberFormat="1" applyFont="1" applyFill="1" applyAlignment="1">
      <alignment horizontal="center"/>
    </xf>
    <xf numFmtId="0" fontId="14" fillId="4" borderId="0" xfId="0" applyFont="1" applyFill="1" applyAlignment="1">
      <alignment vertical="center"/>
    </xf>
    <xf numFmtId="0" fontId="13" fillId="4" borderId="0" xfId="0" applyFont="1" applyFill="1"/>
    <xf numFmtId="0" fontId="13" fillId="0" borderId="0" xfId="0" applyFont="1"/>
    <xf numFmtId="49" fontId="12" fillId="0" borderId="0" xfId="0" applyNumberFormat="1" applyFont="1" applyAlignment="1">
      <alignment horizontal="left"/>
    </xf>
    <xf numFmtId="0" fontId="13" fillId="6" borderId="0" xfId="0" applyFont="1" applyFill="1"/>
    <xf numFmtId="49" fontId="16" fillId="0" borderId="0" xfId="0" applyNumberFormat="1" applyFont="1" applyAlignment="1">
      <alignment horizontal="left"/>
    </xf>
    <xf numFmtId="0" fontId="17" fillId="0" borderId="0" xfId="0" applyFont="1"/>
    <xf numFmtId="164" fontId="17" fillId="0" borderId="0" xfId="0" applyNumberFormat="1" applyFont="1"/>
    <xf numFmtId="164" fontId="13" fillId="6" borderId="0" xfId="0" applyNumberFormat="1" applyFont="1" applyFill="1"/>
    <xf numFmtId="0" fontId="13" fillId="6" borderId="0" xfId="0" applyFont="1" applyFill="1" applyAlignment="1">
      <alignment horizontal="justify"/>
    </xf>
    <xf numFmtId="49" fontId="21" fillId="0" borderId="0" xfId="0" applyNumberFormat="1" applyFont="1" applyAlignment="1">
      <alignment horizontal="left"/>
    </xf>
    <xf numFmtId="0" fontId="22" fillId="0" borderId="0" xfId="0" applyFont="1"/>
    <xf numFmtId="0" fontId="22" fillId="6" borderId="0" xfId="0" applyFont="1" applyFill="1"/>
    <xf numFmtId="0" fontId="24" fillId="4" borderId="0" xfId="0" applyFont="1" applyFill="1"/>
    <xf numFmtId="49" fontId="23" fillId="0" borderId="1" xfId="0" applyNumberFormat="1" applyFont="1" applyBorder="1"/>
    <xf numFmtId="49" fontId="23" fillId="0" borderId="0" xfId="0" applyNumberFormat="1" applyFont="1"/>
    <xf numFmtId="49" fontId="25" fillId="0" borderId="0" xfId="0" applyNumberFormat="1" applyFont="1"/>
    <xf numFmtId="49" fontId="22" fillId="0" borderId="0" xfId="0" applyNumberFormat="1" applyFont="1"/>
    <xf numFmtId="0" fontId="22" fillId="5" borderId="0" xfId="0" applyFont="1" applyFill="1" applyAlignment="1">
      <alignment horizontal="left"/>
    </xf>
    <xf numFmtId="0" fontId="13" fillId="5" borderId="0" xfId="0" applyFont="1" applyFill="1"/>
    <xf numFmtId="49" fontId="13" fillId="0" borderId="0" xfId="0" applyNumberFormat="1" applyFont="1"/>
    <xf numFmtId="164" fontId="17" fillId="6" borderId="0" xfId="0" applyNumberFormat="1" applyFont="1" applyFill="1"/>
    <xf numFmtId="164" fontId="10" fillId="0" borderId="0" xfId="0" applyNumberFormat="1" applyFont="1" applyAlignment="1">
      <alignment horizontal="center"/>
    </xf>
    <xf numFmtId="164" fontId="0" fillId="9" borderId="0" xfId="0" applyNumberFormat="1" applyFill="1" applyAlignment="1">
      <alignment horizontal="center"/>
    </xf>
    <xf numFmtId="164" fontId="8" fillId="8" borderId="0" xfId="0" applyNumberFormat="1" applyFont="1" applyFill="1" applyAlignment="1">
      <alignment horizontal="center"/>
    </xf>
    <xf numFmtId="164" fontId="1" fillId="8" borderId="0" xfId="0" applyNumberFormat="1" applyFont="1" applyFill="1" applyAlignment="1">
      <alignment horizontal="center"/>
    </xf>
    <xf numFmtId="164" fontId="10" fillId="10" borderId="0" xfId="0" applyNumberFormat="1" applyFont="1" applyFill="1" applyAlignment="1">
      <alignment horizontal="center"/>
    </xf>
    <xf numFmtId="164" fontId="1" fillId="10" borderId="0" xfId="0" applyNumberFormat="1" applyFont="1" applyFill="1" applyAlignment="1">
      <alignment horizontal="center"/>
    </xf>
    <xf numFmtId="164" fontId="8" fillId="10" borderId="0" xfId="0" applyNumberFormat="1" applyFont="1" applyFill="1" applyAlignment="1">
      <alignment horizontal="center"/>
    </xf>
    <xf numFmtId="164" fontId="0" fillId="10" borderId="0" xfId="0" applyNumberFormat="1" applyFill="1" applyAlignment="1">
      <alignment horizontal="center"/>
    </xf>
    <xf numFmtId="164" fontId="1" fillId="9" borderId="0" xfId="0" applyNumberFormat="1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0" fillId="3" borderId="0" xfId="0" applyNumberFormat="1" applyFill="1" applyAlignment="1">
      <alignment horizontal="center"/>
    </xf>
    <xf numFmtId="49" fontId="28" fillId="5" borderId="0" xfId="0" applyNumberFormat="1" applyFont="1" applyFill="1" applyAlignment="1">
      <alignment horizontal="left"/>
    </xf>
    <xf numFmtId="49" fontId="29" fillId="0" borderId="0" xfId="0" applyNumberFormat="1" applyFont="1" applyAlignment="1">
      <alignment horizontal="left"/>
    </xf>
    <xf numFmtId="0" fontId="26" fillId="0" borderId="0" xfId="0" applyFont="1" applyAlignment="1">
      <alignment horizontal="center"/>
    </xf>
    <xf numFmtId="0" fontId="32" fillId="0" borderId="10" xfId="0" applyFont="1" applyBorder="1" applyAlignment="1">
      <alignment horizontal="center"/>
    </xf>
    <xf numFmtId="164" fontId="8" fillId="6" borderId="0" xfId="0" applyNumberFormat="1" applyFont="1" applyFill="1" applyAlignment="1">
      <alignment horizontal="center"/>
    </xf>
    <xf numFmtId="164" fontId="8" fillId="0" borderId="0" xfId="0" applyNumberFormat="1" applyFont="1" applyAlignment="1">
      <alignment horizontal="center"/>
    </xf>
    <xf numFmtId="49" fontId="33" fillId="7" borderId="2" xfId="0" applyNumberFormat="1" applyFont="1" applyFill="1" applyBorder="1"/>
    <xf numFmtId="0" fontId="34" fillId="7" borderId="3" xfId="0" applyFont="1" applyFill="1" applyBorder="1"/>
    <xf numFmtId="0" fontId="35" fillId="7" borderId="4" xfId="0" applyFont="1" applyFill="1" applyBorder="1"/>
    <xf numFmtId="49" fontId="36" fillId="7" borderId="5" xfId="0" applyNumberFormat="1" applyFont="1" applyFill="1" applyBorder="1" applyAlignment="1">
      <alignment horizontal="left"/>
    </xf>
    <xf numFmtId="0" fontId="35" fillId="7" borderId="6" xfId="0" applyFont="1" applyFill="1" applyBorder="1"/>
    <xf numFmtId="0" fontId="36" fillId="7" borderId="5" xfId="0" applyFont="1" applyFill="1" applyBorder="1"/>
    <xf numFmtId="0" fontId="37" fillId="7" borderId="6" xfId="0" applyFont="1" applyFill="1" applyBorder="1"/>
    <xf numFmtId="0" fontId="36" fillId="7" borderId="7" xfId="0" applyFont="1" applyFill="1" applyBorder="1"/>
    <xf numFmtId="0" fontId="37" fillId="7" borderId="9" xfId="0" applyFont="1" applyFill="1" applyBorder="1"/>
    <xf numFmtId="49" fontId="36" fillId="7" borderId="0" xfId="0" applyNumberFormat="1" applyFont="1" applyFill="1" applyAlignment="1">
      <alignment horizontal="left"/>
    </xf>
    <xf numFmtId="0" fontId="35" fillId="7" borderId="0" xfId="0" applyFont="1" applyFill="1"/>
    <xf numFmtId="0" fontId="38" fillId="7" borderId="5" xfId="0" applyFont="1" applyFill="1" applyBorder="1"/>
    <xf numFmtId="0" fontId="35" fillId="7" borderId="8" xfId="0" applyFont="1" applyFill="1" applyBorder="1"/>
    <xf numFmtId="0" fontId="3" fillId="4" borderId="0" xfId="0" applyFont="1" applyFill="1" applyAlignment="1">
      <alignment horizontal="left" vertical="center"/>
    </xf>
    <xf numFmtId="49" fontId="18" fillId="0" borderId="0" xfId="0" applyNumberFormat="1" applyFont="1" applyAlignment="1">
      <alignment horizontal="justify"/>
    </xf>
    <xf numFmtId="0" fontId="19" fillId="0" borderId="0" xfId="0" applyFont="1" applyAlignment="1">
      <alignment horizontal="justify"/>
    </xf>
    <xf numFmtId="49" fontId="20" fillId="0" borderId="0" xfId="0" applyNumberFormat="1" applyFont="1" applyAlignment="1">
      <alignment horizontal="justify"/>
    </xf>
    <xf numFmtId="49" fontId="30" fillId="0" borderId="0" xfId="0" applyNumberFormat="1" applyFont="1" applyAlignment="1">
      <alignment horizontal="justify"/>
    </xf>
    <xf numFmtId="0" fontId="31" fillId="0" borderId="0" xfId="0" applyFont="1" applyAlignment="1">
      <alignment horizontal="justify"/>
    </xf>
    <xf numFmtId="49" fontId="15" fillId="3" borderId="0" xfId="0" applyNumberFormat="1" applyFont="1" applyFill="1" applyAlignment="1">
      <alignment horizontal="left"/>
    </xf>
    <xf numFmtId="0" fontId="13" fillId="0" borderId="0" xfId="0" applyFont="1"/>
    <xf numFmtId="49" fontId="15" fillId="8" borderId="0" xfId="0" applyNumberFormat="1" applyFont="1" applyFill="1" applyAlignment="1">
      <alignment horizontal="left"/>
    </xf>
    <xf numFmtId="0" fontId="27" fillId="8" borderId="0" xfId="0" applyFont="1" applyFill="1"/>
    <xf numFmtId="49" fontId="15" fillId="9" borderId="0" xfId="0" applyNumberFormat="1" applyFont="1" applyFill="1" applyAlignment="1">
      <alignment horizontal="left"/>
    </xf>
    <xf numFmtId="0" fontId="13" fillId="9" borderId="0" xfId="0" applyFont="1" applyFill="1"/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F56423"/>
      <color rgb="FFFF33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16" fmlaLink="$B$1" max="2999" min="1900" page="10" val="2026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114300</xdr:colOff>
          <xdr:row>0</xdr:row>
          <xdr:rowOff>38100</xdr:rowOff>
        </xdr:from>
        <xdr:to>
          <xdr:col>0</xdr:col>
          <xdr:colOff>266700</xdr:colOff>
          <xdr:row>0</xdr:row>
          <xdr:rowOff>342900</xdr:rowOff>
        </xdr:to>
        <xdr:sp macro="" textlink="">
          <xdr:nvSpPr>
            <xdr:cNvPr id="1033" name="Spinner" descr="Use the spinner button to change calendar year or enter year in cell B1.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xdr:twoCellAnchor>
    <xdr:from>
      <xdr:col>0</xdr:col>
      <xdr:colOff>38100</xdr:colOff>
      <xdr:row>1</xdr:row>
      <xdr:rowOff>9526</xdr:rowOff>
    </xdr:from>
    <xdr:to>
      <xdr:col>9</xdr:col>
      <xdr:colOff>123825</xdr:colOff>
      <xdr:row>2</xdr:row>
      <xdr:rowOff>66675</xdr:rowOff>
    </xdr:to>
    <xdr:sp macro="" textlink="">
      <xdr:nvSpPr>
        <xdr:cNvPr id="6" name="Instruction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80975" y="390526"/>
          <a:ext cx="2667000" cy="247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pPr algn="l"/>
          <a:r>
            <a:rPr lang="en-US" sz="1000" b="0" i="1">
              <a:solidFill>
                <a:schemeClr val="accent5"/>
              </a:solidFill>
            </a:rPr>
            <a:t>To change the calendar</a:t>
          </a:r>
          <a:r>
            <a:rPr lang="en-US" sz="1000" b="0" i="1" baseline="0">
              <a:solidFill>
                <a:schemeClr val="accent5"/>
              </a:solidFill>
            </a:rPr>
            <a:t> year, click the spinner</a:t>
          </a:r>
          <a:endParaRPr lang="en-US" sz="1000" b="0" i="1">
            <a:solidFill>
              <a:schemeClr val="accent5"/>
            </a:solidFill>
          </a:endParaRPr>
        </a:p>
      </xdr:txBody>
    </xdr:sp>
    <xdr:clientData fPrintsWithSheet="0"/>
  </xdr:twoCellAnchor>
  <xdr:twoCellAnchor editAs="oneCell">
    <xdr:from>
      <xdr:col>17</xdr:col>
      <xdr:colOff>9525</xdr:colOff>
      <xdr:row>1</xdr:row>
      <xdr:rowOff>28979</xdr:rowOff>
    </xdr:from>
    <xdr:to>
      <xdr:col>18</xdr:col>
      <xdr:colOff>1552232</xdr:colOff>
      <xdr:row>4</xdr:row>
      <xdr:rowOff>19384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409979"/>
          <a:ext cx="2742857" cy="561905"/>
        </a:xfrm>
        <a:prstGeom prst="rect">
          <a:avLst/>
        </a:prstGeom>
      </xdr:spPr>
    </xdr:pic>
    <xdr:clientData/>
  </xdr:twoCellAnchor>
  <xdr:twoCellAnchor editAs="oneCell">
    <xdr:from>
      <xdr:col>17</xdr:col>
      <xdr:colOff>257175</xdr:colOff>
      <xdr:row>44</xdr:row>
      <xdr:rowOff>36381</xdr:rowOff>
    </xdr:from>
    <xdr:to>
      <xdr:col>18</xdr:col>
      <xdr:colOff>1247485</xdr:colOff>
      <xdr:row>53</xdr:row>
      <xdr:rowOff>171204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67350" y="8418381"/>
          <a:ext cx="2190460" cy="184932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Small Business Calendar 2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8FB08C"/>
      </a:hlink>
      <a:folHlink>
        <a:srgbClr val="694F07"/>
      </a:folHlink>
    </a:clrScheme>
    <a:fontScheme name="Custom 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AL70"/>
  <sheetViews>
    <sheetView showGridLines="0" tabSelected="1" topLeftCell="A18" zoomScaleNormal="100" workbookViewId="0">
      <selection activeCell="V35" sqref="V35"/>
    </sheetView>
  </sheetViews>
  <sheetFormatPr defaultColWidth="9.5" defaultRowHeight="11.25" x14ac:dyDescent="0.2"/>
  <cols>
    <col min="1" max="1" width="5.1640625" customWidth="1"/>
    <col min="2" max="7" width="5" customWidth="1"/>
    <col min="8" max="8" width="3.83203125" customWidth="1"/>
    <col min="9" max="9" width="2.33203125" customWidth="1"/>
    <col min="10" max="15" width="5" customWidth="1"/>
    <col min="16" max="16" width="4.33203125" customWidth="1"/>
    <col min="17" max="17" width="1.1640625" customWidth="1"/>
    <col min="18" max="18" width="21" style="43" customWidth="1"/>
    <col min="19" max="19" width="29.83203125" style="43" customWidth="1"/>
    <col min="20" max="20" width="37" style="43" customWidth="1"/>
    <col min="21" max="40" width="9.33203125" customWidth="1"/>
    <col min="41" max="41" width="9.5" customWidth="1"/>
  </cols>
  <sheetData>
    <row r="1" spans="1:38" ht="30" customHeight="1" x14ac:dyDescent="0.2">
      <c r="A1" s="5"/>
      <c r="B1" s="93">
        <v>2026</v>
      </c>
      <c r="C1" s="93"/>
      <c r="D1" s="93"/>
      <c r="E1" s="93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41" t="s">
        <v>23</v>
      </c>
      <c r="S1" s="42"/>
      <c r="T1" s="42"/>
    </row>
    <row r="2" spans="1:38" ht="15" customHeight="1" x14ac:dyDescent="0.2">
      <c r="Q2" s="10"/>
      <c r="T2" s="42"/>
    </row>
    <row r="3" spans="1:38" ht="15" customHeight="1" x14ac:dyDescent="0.25">
      <c r="B3" s="12" t="s">
        <v>5</v>
      </c>
      <c r="C3" s="13"/>
      <c r="D3" s="4"/>
      <c r="E3" s="4"/>
      <c r="F3" s="4"/>
      <c r="G3" s="4"/>
      <c r="H3" s="4"/>
      <c r="I3" s="4"/>
      <c r="J3" s="14" t="s">
        <v>6</v>
      </c>
      <c r="K3" s="13"/>
      <c r="L3" s="4"/>
      <c r="M3" s="4"/>
      <c r="N3" s="4"/>
      <c r="O3" s="4"/>
      <c r="P3" s="4"/>
      <c r="Q3" s="10"/>
      <c r="T3" s="42"/>
    </row>
    <row r="4" spans="1:38" ht="15" customHeight="1" x14ac:dyDescent="0.2">
      <c r="B4" s="6" t="s">
        <v>38</v>
      </c>
      <c r="C4" s="6" t="s">
        <v>1</v>
      </c>
      <c r="D4" s="6" t="s">
        <v>2</v>
      </c>
      <c r="E4" s="6" t="s">
        <v>3</v>
      </c>
      <c r="F4" s="6" t="s">
        <v>2</v>
      </c>
      <c r="G4" s="6" t="s">
        <v>4</v>
      </c>
      <c r="H4" s="6" t="s">
        <v>0</v>
      </c>
      <c r="I4" s="2"/>
      <c r="J4" s="22" t="s">
        <v>0</v>
      </c>
      <c r="K4" s="22" t="s">
        <v>1</v>
      </c>
      <c r="L4" s="22" t="s">
        <v>2</v>
      </c>
      <c r="M4" s="22" t="s">
        <v>3</v>
      </c>
      <c r="N4" s="22" t="s">
        <v>2</v>
      </c>
      <c r="O4" s="22" t="s">
        <v>4</v>
      </c>
      <c r="P4" s="22" t="s">
        <v>0</v>
      </c>
      <c r="Q4" s="10"/>
      <c r="T4" s="42"/>
    </row>
    <row r="5" spans="1:38" ht="15" customHeight="1" x14ac:dyDescent="0.2">
      <c r="B5" s="35" t="s">
        <v>19</v>
      </c>
      <c r="C5" s="35" t="s">
        <v>19</v>
      </c>
      <c r="D5" s="35" t="s">
        <v>19</v>
      </c>
      <c r="E5" s="78" t="s">
        <v>19</v>
      </c>
      <c r="F5" s="78" t="s">
        <v>19</v>
      </c>
      <c r="G5" s="17" t="s">
        <v>19</v>
      </c>
      <c r="H5" s="31" t="s">
        <v>19</v>
      </c>
      <c r="I5" s="3"/>
      <c r="J5" s="35" t="s">
        <v>19</v>
      </c>
      <c r="K5" s="35" t="s">
        <v>19</v>
      </c>
      <c r="L5" s="35" t="s">
        <v>19</v>
      </c>
      <c r="M5" s="35" t="s">
        <v>19</v>
      </c>
      <c r="N5" s="35" t="s">
        <v>19</v>
      </c>
      <c r="O5" s="17" t="s">
        <v>19</v>
      </c>
      <c r="P5" s="7"/>
      <c r="Q5" s="10"/>
      <c r="T5" s="42"/>
    </row>
    <row r="6" spans="1:38" ht="15" customHeight="1" x14ac:dyDescent="0.2">
      <c r="B6" s="78" t="s">
        <v>19</v>
      </c>
      <c r="C6" s="78" t="s">
        <v>19</v>
      </c>
      <c r="D6" s="78" t="s">
        <v>19</v>
      </c>
      <c r="E6" s="79"/>
      <c r="F6" s="40">
        <v>1</v>
      </c>
      <c r="G6" s="64">
        <v>2</v>
      </c>
      <c r="H6" s="70">
        <v>3</v>
      </c>
      <c r="I6" s="3"/>
      <c r="J6" s="67">
        <v>1</v>
      </c>
      <c r="K6" s="38">
        <v>2</v>
      </c>
      <c r="L6" s="38">
        <v>3</v>
      </c>
      <c r="M6" s="38">
        <v>4</v>
      </c>
      <c r="N6" s="38">
        <v>5</v>
      </c>
      <c r="O6" s="66">
        <v>6</v>
      </c>
      <c r="P6" s="68">
        <v>7</v>
      </c>
      <c r="Q6" s="10"/>
      <c r="R6" s="44" t="s">
        <v>19</v>
      </c>
      <c r="T6" s="42"/>
    </row>
    <row r="7" spans="1:38" ht="15" customHeight="1" x14ac:dyDescent="0.2">
      <c r="B7" s="67">
        <v>4</v>
      </c>
      <c r="C7" s="38">
        <v>5</v>
      </c>
      <c r="D7" s="38">
        <v>6</v>
      </c>
      <c r="E7" s="38">
        <v>7</v>
      </c>
      <c r="F7" s="38">
        <v>8</v>
      </c>
      <c r="G7" s="66">
        <v>9</v>
      </c>
      <c r="H7" s="68">
        <v>10</v>
      </c>
      <c r="I7" s="17"/>
      <c r="J7" s="67">
        <v>8</v>
      </c>
      <c r="K7" s="39">
        <v>9</v>
      </c>
      <c r="L7" s="39">
        <v>10</v>
      </c>
      <c r="M7" s="39">
        <v>11</v>
      </c>
      <c r="N7" s="39">
        <v>12</v>
      </c>
      <c r="O7" s="71">
        <v>13</v>
      </c>
      <c r="P7" s="68">
        <v>14</v>
      </c>
      <c r="Q7" s="10"/>
      <c r="R7" s="103" t="s">
        <v>33</v>
      </c>
      <c r="S7" s="104"/>
      <c r="T7" s="42"/>
    </row>
    <row r="8" spans="1:38" ht="15" customHeight="1" x14ac:dyDescent="0.2">
      <c r="B8" s="67">
        <v>11</v>
      </c>
      <c r="C8" s="39">
        <v>12</v>
      </c>
      <c r="D8" s="39">
        <v>13</v>
      </c>
      <c r="E8" s="39">
        <v>14</v>
      </c>
      <c r="F8" s="39">
        <v>15</v>
      </c>
      <c r="G8" s="71">
        <v>16</v>
      </c>
      <c r="H8" s="68">
        <v>17</v>
      </c>
      <c r="I8" s="17"/>
      <c r="J8" s="67">
        <v>15</v>
      </c>
      <c r="K8" s="29">
        <v>16</v>
      </c>
      <c r="L8" s="38">
        <v>17</v>
      </c>
      <c r="M8" s="38">
        <v>18</v>
      </c>
      <c r="N8" s="38">
        <v>19</v>
      </c>
      <c r="O8" s="66">
        <v>20</v>
      </c>
      <c r="P8" s="68">
        <v>21</v>
      </c>
      <c r="Q8" s="24"/>
      <c r="R8" s="101" t="s">
        <v>17</v>
      </c>
      <c r="S8" s="102"/>
      <c r="T8" s="42"/>
    </row>
    <row r="9" spans="1:38" ht="15" customHeight="1" x14ac:dyDescent="0.2">
      <c r="B9" s="67">
        <v>18</v>
      </c>
      <c r="C9" s="29">
        <v>19</v>
      </c>
      <c r="D9" s="38">
        <v>20</v>
      </c>
      <c r="E9" s="38">
        <v>21</v>
      </c>
      <c r="F9" s="38">
        <v>22</v>
      </c>
      <c r="G9" s="66">
        <v>23</v>
      </c>
      <c r="H9" s="68">
        <v>24</v>
      </c>
      <c r="I9" s="16"/>
      <c r="J9" s="67">
        <v>22</v>
      </c>
      <c r="K9" s="39">
        <v>23</v>
      </c>
      <c r="L9" s="39">
        <v>24</v>
      </c>
      <c r="M9" s="39">
        <v>25</v>
      </c>
      <c r="N9" s="39">
        <v>26</v>
      </c>
      <c r="O9" s="71">
        <v>27</v>
      </c>
      <c r="P9" s="68">
        <v>28</v>
      </c>
      <c r="Q9" s="24"/>
      <c r="R9" s="99" t="s">
        <v>18</v>
      </c>
      <c r="S9" s="100"/>
      <c r="T9" s="42"/>
    </row>
    <row r="10" spans="1:38" ht="15" customHeight="1" x14ac:dyDescent="0.2">
      <c r="B10" s="68">
        <v>25</v>
      </c>
      <c r="C10" s="71">
        <v>26</v>
      </c>
      <c r="D10" s="71">
        <v>27</v>
      </c>
      <c r="E10" s="71">
        <v>28</v>
      </c>
      <c r="F10" s="71">
        <v>29</v>
      </c>
      <c r="G10" s="71">
        <v>30</v>
      </c>
      <c r="H10" s="71">
        <v>31</v>
      </c>
      <c r="I10" s="17"/>
      <c r="J10" s="17" t="str">
        <f>IF(DAY(FebSun1)=1,IF(AND(YEAR(FebSun1+29)=CalendarYear,MONTH(FebSun1+29)=2),FebSun1+29,""),IF(AND(YEAR(FebSun1+36)=CalendarYear,MONTH(FebSun1+36)=2),FebSun1+36,""))</f>
        <v/>
      </c>
      <c r="K10" s="17" t="str">
        <f>IF(DAY(FebSun1)=1,IF(AND(YEAR(FebSun1+30)=CalendarYear,MONTH(FebSun1+30)=2),FebSun1+30,""),IF(AND(YEAR(FebSun1+37)=CalendarYear,MONTH(FebSun1+37)=2),FebSun1+37,""))</f>
        <v/>
      </c>
      <c r="L10" s="17" t="str">
        <f>IF(DAY(FebSun1)=1,IF(AND(YEAR(FebSun1+31)=CalendarYear,MONTH(FebSun1+31)=2),FebSun1+31,""),IF(AND(YEAR(FebSun1+38)=CalendarYear,MONTH(FebSun1+38)=2),FebSun1+38,""))</f>
        <v/>
      </c>
      <c r="M10" s="17" t="str">
        <f>IF(DAY(FebSun1)=1,IF(AND(YEAR(FebSun1+32)=CalendarYear,MONTH(FebSun1+32)=2),FebSun1+32,""),IF(AND(YEAR(FebSun1+39)=CalendarYear,MONTH(FebSun1+39)=2),FebSun1+39,""))</f>
        <v/>
      </c>
      <c r="N10" s="17" t="str">
        <f>IF(DAY(FebSun1)=1,IF(AND(YEAR(FebSun1+33)=CalendarYear,MONTH(FebSun1+33)=2),FebSun1+33,""),IF(AND(YEAR(FebSun1+40)=CalendarYear,MONTH(FebSun1+40)=2),FebSun1+40,""))</f>
        <v/>
      </c>
      <c r="O10" s="17" t="str">
        <f>IF(DAY(FebSun1)=1,IF(AND(YEAR(FebSun1+34)=CalendarYear,MONTH(FebSun1+34)=2),FebSun1+34,""),IF(AND(YEAR(FebSun1+41)=CalendarYear,MONTH(FebSun1+41)=2),FebSun1+41,""))</f>
        <v/>
      </c>
      <c r="P10" s="17" t="str">
        <f>IF(DAY(FebSun1)=1,IF(AND(YEAR(FebSun1+35)=CalendarYear,MONTH(FebSun1+35)=2),FebSun1+35,""),IF(AND(YEAR(FebSun1+42)=CalendarYear,MONTH(FebSun1+42)=2),FebSun1+42,""))</f>
        <v/>
      </c>
      <c r="Q10" s="24"/>
      <c r="T10" s="45"/>
    </row>
    <row r="11" spans="1:38" ht="15" customHeight="1" x14ac:dyDescent="0.2"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7"/>
      <c r="Q11" s="24"/>
      <c r="R11" s="46" t="s">
        <v>49</v>
      </c>
      <c r="S11" s="47"/>
      <c r="T11" s="45"/>
    </row>
    <row r="12" spans="1:38" ht="15" customHeight="1" x14ac:dyDescent="0.25">
      <c r="B12" s="18" t="s">
        <v>7</v>
      </c>
      <c r="C12" s="19"/>
      <c r="D12" s="19"/>
      <c r="E12" s="19"/>
      <c r="F12" s="19"/>
      <c r="G12" s="19"/>
      <c r="H12" s="19"/>
      <c r="I12" s="21"/>
      <c r="J12" s="18" t="s">
        <v>8</v>
      </c>
      <c r="K12" s="19"/>
      <c r="L12" s="19"/>
      <c r="M12" s="19"/>
      <c r="N12" s="19"/>
      <c r="O12" s="19"/>
      <c r="P12" s="13"/>
      <c r="Q12" s="25"/>
      <c r="R12" s="46" t="s">
        <v>50</v>
      </c>
      <c r="S12" s="48"/>
      <c r="T12" s="49"/>
      <c r="U12" s="1"/>
      <c r="V12" s="1"/>
      <c r="X12" s="1"/>
      <c r="Y12" s="1"/>
      <c r="Z12" s="1"/>
      <c r="AA12" s="1"/>
      <c r="AB12" s="1"/>
      <c r="AC12" s="1"/>
      <c r="AD12" s="1"/>
      <c r="AF12" s="1"/>
      <c r="AG12" s="1"/>
      <c r="AH12" s="1"/>
      <c r="AI12" s="1"/>
      <c r="AJ12" s="1"/>
      <c r="AK12" s="1"/>
      <c r="AL12" s="1"/>
    </row>
    <row r="13" spans="1:38" ht="15" customHeight="1" x14ac:dyDescent="0.25">
      <c r="B13" s="22" t="s">
        <v>0</v>
      </c>
      <c r="C13" s="22" t="s">
        <v>1</v>
      </c>
      <c r="D13" s="22" t="s">
        <v>2</v>
      </c>
      <c r="E13" s="22" t="s">
        <v>3</v>
      </c>
      <c r="F13" s="22" t="s">
        <v>2</v>
      </c>
      <c r="G13" s="22" t="s">
        <v>4</v>
      </c>
      <c r="H13" s="22" t="s">
        <v>0</v>
      </c>
      <c r="I13" s="19"/>
      <c r="J13" s="22" t="s">
        <v>0</v>
      </c>
      <c r="K13" s="22" t="s">
        <v>1</v>
      </c>
      <c r="L13" s="22" t="s">
        <v>2</v>
      </c>
      <c r="M13" s="22" t="s">
        <v>3</v>
      </c>
      <c r="N13" s="22" t="s">
        <v>2</v>
      </c>
      <c r="O13" s="22" t="s">
        <v>4</v>
      </c>
      <c r="P13" s="26" t="s">
        <v>0</v>
      </c>
      <c r="Q13" s="24"/>
      <c r="R13" s="46" t="s">
        <v>19</v>
      </c>
      <c r="S13" s="47"/>
      <c r="T13" s="45"/>
    </row>
    <row r="14" spans="1:38" ht="15" customHeight="1" x14ac:dyDescent="0.2">
      <c r="B14" s="35" t="s">
        <v>19</v>
      </c>
      <c r="C14" s="35" t="s">
        <v>19</v>
      </c>
      <c r="D14" s="35" t="s">
        <v>19</v>
      </c>
      <c r="E14" s="35" t="s">
        <v>19</v>
      </c>
      <c r="F14" s="35" t="s">
        <v>19</v>
      </c>
      <c r="G14" s="17" t="s">
        <v>19</v>
      </c>
      <c r="H14" s="17"/>
      <c r="I14" s="23"/>
      <c r="J14" s="35" t="s">
        <v>19</v>
      </c>
      <c r="K14" s="78" t="s">
        <v>19</v>
      </c>
      <c r="L14" s="78"/>
      <c r="M14" s="65">
        <v>1</v>
      </c>
      <c r="N14" s="65">
        <v>2</v>
      </c>
      <c r="O14" s="72">
        <v>3</v>
      </c>
      <c r="P14" s="68">
        <v>4</v>
      </c>
      <c r="Q14" s="24"/>
      <c r="R14" s="47"/>
      <c r="S14" s="47"/>
      <c r="T14" s="45"/>
    </row>
    <row r="15" spans="1:38" ht="15" customHeight="1" x14ac:dyDescent="0.2">
      <c r="B15" s="67">
        <v>1</v>
      </c>
      <c r="C15" s="38">
        <v>2</v>
      </c>
      <c r="D15" s="38">
        <v>3</v>
      </c>
      <c r="E15" s="38">
        <v>4</v>
      </c>
      <c r="F15" s="38">
        <v>5</v>
      </c>
      <c r="G15" s="66">
        <v>6</v>
      </c>
      <c r="H15" s="68">
        <v>7</v>
      </c>
      <c r="I15" s="17"/>
      <c r="J15" s="67">
        <v>5</v>
      </c>
      <c r="K15" s="39">
        <v>6</v>
      </c>
      <c r="L15" s="39">
        <v>7</v>
      </c>
      <c r="M15" s="39">
        <v>8</v>
      </c>
      <c r="N15" s="39">
        <v>9</v>
      </c>
      <c r="O15" s="71">
        <v>10</v>
      </c>
      <c r="P15" s="68">
        <v>11</v>
      </c>
      <c r="Q15" s="24"/>
      <c r="R15" s="94" t="s">
        <v>24</v>
      </c>
      <c r="S15" s="95"/>
      <c r="T15" s="50"/>
    </row>
    <row r="16" spans="1:38" ht="15" customHeight="1" x14ac:dyDescent="0.2">
      <c r="B16" s="67">
        <v>8</v>
      </c>
      <c r="C16" s="39">
        <v>9</v>
      </c>
      <c r="D16" s="39">
        <v>10</v>
      </c>
      <c r="E16" s="39">
        <v>11</v>
      </c>
      <c r="F16" s="39">
        <v>12</v>
      </c>
      <c r="G16" s="71">
        <v>13</v>
      </c>
      <c r="H16" s="68">
        <v>14</v>
      </c>
      <c r="I16" s="17"/>
      <c r="J16" s="67">
        <v>12</v>
      </c>
      <c r="K16" s="38">
        <v>13</v>
      </c>
      <c r="L16" s="38">
        <v>14</v>
      </c>
      <c r="M16" s="38">
        <v>15</v>
      </c>
      <c r="N16" s="38">
        <v>16</v>
      </c>
      <c r="O16" s="38">
        <v>17</v>
      </c>
      <c r="P16" s="68">
        <v>18</v>
      </c>
      <c r="Q16" s="24"/>
      <c r="R16" s="94" t="s">
        <v>40</v>
      </c>
      <c r="S16" s="95"/>
      <c r="T16" s="50"/>
    </row>
    <row r="17" spans="2:38" ht="15" customHeight="1" x14ac:dyDescent="0.2">
      <c r="B17" s="67">
        <v>15</v>
      </c>
      <c r="C17" s="38">
        <v>16</v>
      </c>
      <c r="D17" s="38">
        <v>17</v>
      </c>
      <c r="E17" s="38">
        <v>18</v>
      </c>
      <c r="F17" s="38">
        <v>19</v>
      </c>
      <c r="G17" s="66">
        <v>20</v>
      </c>
      <c r="H17" s="68">
        <v>21</v>
      </c>
      <c r="I17" s="17"/>
      <c r="J17" s="67">
        <v>19</v>
      </c>
      <c r="K17" s="39">
        <v>20</v>
      </c>
      <c r="L17" s="39">
        <v>21</v>
      </c>
      <c r="M17" s="39">
        <v>22</v>
      </c>
      <c r="N17" s="39">
        <v>23</v>
      </c>
      <c r="O17" s="71">
        <v>24</v>
      </c>
      <c r="P17" s="68">
        <v>25</v>
      </c>
      <c r="Q17" s="24"/>
      <c r="R17" s="96" t="s">
        <v>41</v>
      </c>
      <c r="S17" s="95"/>
      <c r="T17" s="50"/>
    </row>
    <row r="18" spans="2:38" ht="15" customHeight="1" thickBot="1" x14ac:dyDescent="0.25">
      <c r="B18" s="67">
        <v>22</v>
      </c>
      <c r="C18" s="39">
        <v>23</v>
      </c>
      <c r="D18" s="39">
        <v>24</v>
      </c>
      <c r="E18" s="39">
        <v>25</v>
      </c>
      <c r="F18" s="39">
        <v>26</v>
      </c>
      <c r="G18" s="71">
        <v>27</v>
      </c>
      <c r="H18" s="68">
        <v>28</v>
      </c>
      <c r="I18" s="17"/>
      <c r="J18" s="67">
        <v>26</v>
      </c>
      <c r="K18" s="38">
        <v>27</v>
      </c>
      <c r="L18" s="38">
        <v>28</v>
      </c>
      <c r="M18" s="38">
        <v>29</v>
      </c>
      <c r="N18" s="38">
        <v>30</v>
      </c>
      <c r="O18" s="17" t="s">
        <v>19</v>
      </c>
      <c r="P18" s="17" t="s">
        <v>19</v>
      </c>
      <c r="Q18" s="24"/>
      <c r="R18" s="97" t="s">
        <v>47</v>
      </c>
      <c r="S18" s="98"/>
      <c r="T18" s="50"/>
    </row>
    <row r="19" spans="2:38" ht="15" customHeight="1" thickBot="1" x14ac:dyDescent="0.3">
      <c r="B19" s="68">
        <v>29</v>
      </c>
      <c r="C19" s="66">
        <v>30</v>
      </c>
      <c r="D19" s="66">
        <v>31</v>
      </c>
      <c r="E19" s="7" t="str">
        <f>IF(DAY(MarSun1)=1,IF(AND(YEAR(MarSun1+32)=CalendarYear,MONTH(MarSun1+32)=3),MarSun1+32,""),IF(AND(YEAR(MarSun1+39)=CalendarYear,MONTH(MarSun1+39)=3),MarSun1+39,""))</f>
        <v/>
      </c>
      <c r="F19" s="7" t="str">
        <f>IF(DAY(MarSun1)=1,IF(AND(YEAR(MarSun1+33)=CalendarYear,MONTH(MarSun1+33)=3),MarSun1+33,""),IF(AND(YEAR(MarSun1+40)=CalendarYear,MONTH(MarSun1+40)=3),MarSun1+40,""))</f>
        <v/>
      </c>
      <c r="G19" s="7" t="str">
        <f>IF(DAY(MarSun1)=1,IF(AND(YEAR(MarSun1+34)=CalendarYear,MONTH(MarSun1+34)=3),MarSun1+34,""),IF(AND(YEAR(MarSun1+41)=CalendarYear,MONTH(MarSun1+41)=3),MarSun1+41,""))</f>
        <v/>
      </c>
      <c r="H19" s="7" t="str">
        <f>IF(DAY(MarSun1)=1,IF(AND(YEAR(MarSun1+35)=CalendarYear,MONTH(MarSun1+35)=3),MarSun1+35,""),IF(AND(YEAR(MarSun1+42)=CalendarYear,MONTH(MarSun1+42)=3),MarSun1+42,""))</f>
        <v/>
      </c>
      <c r="I19" s="17"/>
      <c r="J19" s="17" t="s">
        <v>19</v>
      </c>
      <c r="K19" s="17" t="s">
        <v>19</v>
      </c>
      <c r="L19" s="17" t="s">
        <v>19</v>
      </c>
      <c r="M19" s="17" t="s">
        <v>19</v>
      </c>
      <c r="N19" s="17" t="s">
        <v>19</v>
      </c>
      <c r="O19" s="17" t="str">
        <f>IF(DAY(AprSun1)=1,IF(AND(YEAR(AprSun1+34)=CalendarYear,MONTH(AprSun1+34)=4),AprSun1+34,""),IF(AND(YEAR(AprSun1+41)=CalendarYear,MONTH(AprSun1+41)=4),AprSun1+41,""))</f>
        <v/>
      </c>
      <c r="P19" s="7" t="str">
        <f>IF(DAY(AprSun1)=1,IF(AND(YEAR(AprSun1+35)=CalendarYear,MONTH(AprSun1+35)=4),AprSun1+35,""),IF(AND(YEAR(AprSun1+42)=CalendarYear,MONTH(AprSun1+42)=4),AprSun1+42,""))</f>
        <v/>
      </c>
      <c r="Q19" s="24"/>
      <c r="R19" s="77" t="s">
        <v>34</v>
      </c>
      <c r="T19" s="50"/>
    </row>
    <row r="20" spans="2:38" ht="15" customHeight="1" x14ac:dyDescent="0.2"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0"/>
      <c r="M20" s="20"/>
      <c r="N20" s="20"/>
      <c r="O20" s="20"/>
      <c r="P20" s="15"/>
      <c r="Q20" s="24"/>
      <c r="R20" s="76" t="s">
        <v>48</v>
      </c>
      <c r="S20" s="47"/>
      <c r="T20" s="45"/>
    </row>
    <row r="21" spans="2:38" ht="15" customHeight="1" x14ac:dyDescent="0.25">
      <c r="B21" s="18" t="s">
        <v>9</v>
      </c>
      <c r="C21" s="19"/>
      <c r="D21" s="19"/>
      <c r="E21" s="19"/>
      <c r="F21" s="19"/>
      <c r="G21" s="19"/>
      <c r="H21" s="19"/>
      <c r="I21" s="17"/>
      <c r="J21" s="18" t="s">
        <v>10</v>
      </c>
      <c r="K21" s="19"/>
      <c r="L21" s="19"/>
      <c r="M21" s="19"/>
      <c r="N21" s="19"/>
      <c r="O21" s="19"/>
      <c r="P21" s="13"/>
      <c r="Q21" s="11"/>
      <c r="R21" s="75" t="s">
        <v>42</v>
      </c>
      <c r="S21" s="62"/>
      <c r="T21" s="47"/>
      <c r="U21" s="1"/>
      <c r="V21" s="1"/>
      <c r="X21" s="1"/>
      <c r="Y21" s="1"/>
      <c r="Z21" s="1"/>
      <c r="AA21" s="1"/>
      <c r="AB21" s="1"/>
      <c r="AC21" s="1"/>
      <c r="AD21" s="1"/>
      <c r="AF21" s="1"/>
      <c r="AG21" s="1"/>
      <c r="AH21" s="1"/>
      <c r="AI21" s="1"/>
      <c r="AJ21" s="1"/>
      <c r="AK21" s="1"/>
      <c r="AL21" s="1"/>
    </row>
    <row r="22" spans="2:38" ht="15" customHeight="1" x14ac:dyDescent="0.2">
      <c r="B22" s="22" t="s">
        <v>0</v>
      </c>
      <c r="C22" s="22" t="s">
        <v>1</v>
      </c>
      <c r="D22" s="22" t="s">
        <v>2</v>
      </c>
      <c r="E22" s="22" t="s">
        <v>3</v>
      </c>
      <c r="F22" s="22" t="s">
        <v>2</v>
      </c>
      <c r="G22" s="22" t="s">
        <v>4</v>
      </c>
      <c r="H22" s="22" t="s">
        <v>0</v>
      </c>
      <c r="I22" s="21"/>
      <c r="J22" s="22" t="s">
        <v>0</v>
      </c>
      <c r="K22" s="22" t="s">
        <v>1</v>
      </c>
      <c r="L22" s="22" t="s">
        <v>2</v>
      </c>
      <c r="M22" s="22" t="s">
        <v>3</v>
      </c>
      <c r="N22" s="22" t="s">
        <v>2</v>
      </c>
      <c r="O22" s="22" t="s">
        <v>4</v>
      </c>
      <c r="P22" s="26" t="s">
        <v>0</v>
      </c>
      <c r="Q22" s="10"/>
      <c r="R22" s="46" t="s">
        <v>25</v>
      </c>
      <c r="S22" s="47"/>
      <c r="T22" s="45"/>
    </row>
    <row r="23" spans="2:38" ht="15" customHeight="1" x14ac:dyDescent="0.25">
      <c r="B23" s="78" t="s">
        <v>19</v>
      </c>
      <c r="C23" s="78" t="s">
        <v>19</v>
      </c>
      <c r="D23" s="78" t="s">
        <v>19</v>
      </c>
      <c r="E23" s="78" t="s">
        <v>19</v>
      </c>
      <c r="F23" s="78"/>
      <c r="G23" s="66">
        <v>1</v>
      </c>
      <c r="H23" s="68">
        <v>2</v>
      </c>
      <c r="I23" s="19"/>
      <c r="J23" s="35" t="s">
        <v>19</v>
      </c>
      <c r="K23" s="35" t="s">
        <v>19</v>
      </c>
      <c r="L23" s="35" t="s">
        <v>19</v>
      </c>
      <c r="M23" s="35" t="s">
        <v>19</v>
      </c>
      <c r="N23" s="35" t="s">
        <v>19</v>
      </c>
      <c r="O23" s="17" t="s">
        <v>19</v>
      </c>
      <c r="P23" s="17" t="s">
        <v>19</v>
      </c>
      <c r="Q23" s="10"/>
      <c r="R23" s="46" t="s">
        <v>46</v>
      </c>
      <c r="S23" s="47"/>
      <c r="T23" s="45"/>
    </row>
    <row r="24" spans="2:38" ht="15" customHeight="1" thickBot="1" x14ac:dyDescent="0.3">
      <c r="B24" s="69">
        <v>3</v>
      </c>
      <c r="C24" s="40">
        <v>4</v>
      </c>
      <c r="D24" s="40">
        <v>5</v>
      </c>
      <c r="E24" s="40">
        <v>6</v>
      </c>
      <c r="F24" s="40">
        <v>7</v>
      </c>
      <c r="G24" s="71">
        <v>8</v>
      </c>
      <c r="H24" s="68">
        <v>9</v>
      </c>
      <c r="I24" s="23"/>
      <c r="J24" s="35"/>
      <c r="K24" s="39">
        <v>1</v>
      </c>
      <c r="L24" s="39">
        <v>2</v>
      </c>
      <c r="M24" s="39">
        <v>3</v>
      </c>
      <c r="N24" s="39">
        <v>4</v>
      </c>
      <c r="O24" s="39">
        <v>5</v>
      </c>
      <c r="P24" s="68">
        <v>6</v>
      </c>
      <c r="Q24" s="10"/>
      <c r="R24" s="51" t="s">
        <v>19</v>
      </c>
      <c r="S24" s="52"/>
      <c r="T24" s="45"/>
    </row>
    <row r="25" spans="2:38" ht="15" customHeight="1" x14ac:dyDescent="0.25">
      <c r="B25" s="69">
        <v>10</v>
      </c>
      <c r="C25" s="65">
        <v>11</v>
      </c>
      <c r="D25" s="65">
        <v>12</v>
      </c>
      <c r="E25" s="65">
        <v>13</v>
      </c>
      <c r="F25" s="65">
        <v>14</v>
      </c>
      <c r="G25" s="66">
        <v>15</v>
      </c>
      <c r="H25" s="68">
        <v>16</v>
      </c>
      <c r="I25" s="17"/>
      <c r="J25" s="67">
        <v>7</v>
      </c>
      <c r="K25" s="38">
        <v>8</v>
      </c>
      <c r="L25" s="38">
        <v>9</v>
      </c>
      <c r="M25" s="38">
        <v>10</v>
      </c>
      <c r="N25" s="38">
        <v>11</v>
      </c>
      <c r="O25" s="38">
        <v>12</v>
      </c>
      <c r="P25" s="68">
        <v>13</v>
      </c>
      <c r="Q25" s="10"/>
      <c r="R25" s="80" t="s">
        <v>51</v>
      </c>
      <c r="S25" s="81"/>
      <c r="T25" s="82"/>
    </row>
    <row r="26" spans="2:38" ht="15" customHeight="1" x14ac:dyDescent="0.2">
      <c r="B26" s="69">
        <v>17</v>
      </c>
      <c r="C26" s="40">
        <v>18</v>
      </c>
      <c r="D26" s="40">
        <v>19</v>
      </c>
      <c r="E26" s="40">
        <v>20</v>
      </c>
      <c r="F26" s="40">
        <v>21</v>
      </c>
      <c r="G26" s="71">
        <v>22</v>
      </c>
      <c r="H26" s="68">
        <v>23</v>
      </c>
      <c r="I26" s="16"/>
      <c r="J26" s="67">
        <v>14</v>
      </c>
      <c r="K26" s="39">
        <v>15</v>
      </c>
      <c r="L26" s="39">
        <v>16</v>
      </c>
      <c r="M26" s="39">
        <v>17</v>
      </c>
      <c r="N26" s="39">
        <v>18</v>
      </c>
      <c r="O26" s="29">
        <v>19</v>
      </c>
      <c r="P26" s="68">
        <v>20</v>
      </c>
      <c r="Q26" s="10"/>
      <c r="R26" s="83" t="s">
        <v>43</v>
      </c>
      <c r="S26" s="89" t="s">
        <v>52</v>
      </c>
      <c r="T26" s="84"/>
    </row>
    <row r="27" spans="2:38" ht="15" customHeight="1" x14ac:dyDescent="0.2">
      <c r="B27" s="68">
        <v>24</v>
      </c>
      <c r="C27" s="72">
        <v>25</v>
      </c>
      <c r="D27" s="68">
        <v>26</v>
      </c>
      <c r="E27" s="68">
        <v>27</v>
      </c>
      <c r="F27" s="68">
        <v>28</v>
      </c>
      <c r="G27" s="68">
        <v>29</v>
      </c>
      <c r="H27" s="68">
        <v>30</v>
      </c>
      <c r="I27" s="17"/>
      <c r="J27" s="67">
        <v>21</v>
      </c>
      <c r="K27" s="38">
        <v>22</v>
      </c>
      <c r="L27" s="38">
        <v>23</v>
      </c>
      <c r="M27" s="38">
        <v>24</v>
      </c>
      <c r="N27" s="38">
        <v>25</v>
      </c>
      <c r="O27" s="38">
        <v>26</v>
      </c>
      <c r="P27" s="68">
        <v>27</v>
      </c>
      <c r="Q27" s="10"/>
      <c r="R27" s="91" t="s">
        <v>26</v>
      </c>
      <c r="S27" s="89" t="s">
        <v>53</v>
      </c>
      <c r="T27" s="84"/>
    </row>
    <row r="28" spans="2:38" ht="15" customHeight="1" x14ac:dyDescent="0.2">
      <c r="B28" s="69">
        <v>31</v>
      </c>
      <c r="C28" s="78" t="s">
        <v>19</v>
      </c>
      <c r="D28" s="78" t="s">
        <v>19</v>
      </c>
      <c r="E28" s="78" t="s">
        <v>19</v>
      </c>
      <c r="F28" s="78" t="str">
        <f>IF(DAY(MaySun1)=1,IF(AND(YEAR(MaySun1+33)=CalendarYear,MONTH(MaySun1+33)=5),MaySun1+33,""),IF(AND(YEAR(MaySun1+40)=CalendarYear,MONTH(MaySun1+40)=5),MaySun1+40,""))</f>
        <v/>
      </c>
      <c r="G28" s="17" t="str">
        <f>IF(DAY(MaySun1)=1,IF(AND(YEAR(MaySun1+34)=CalendarYear,MONTH(MaySun1+34)=5),MaySun1+34,""),IF(AND(YEAR(MaySun1+41)=CalendarYear,MONTH(MaySun1+41)=5),MaySun1+41,""))</f>
        <v/>
      </c>
      <c r="H28" s="17" t="str">
        <f>IF(DAY(MaySun1)=1,IF(AND(YEAR(MaySun1+35)=CalendarYear,MONTH(MaySun1+35)=5),MaySun1+35,""),IF(AND(YEAR(MaySun1+42)=CalendarYear,MONTH(MaySun1+42)=5),MaySun1+42,""))</f>
        <v/>
      </c>
      <c r="I28" s="17"/>
      <c r="J28" s="68">
        <v>28</v>
      </c>
      <c r="K28" s="71">
        <v>29</v>
      </c>
      <c r="L28" s="71">
        <v>30</v>
      </c>
      <c r="M28" s="17" t="str">
        <f>IF(DAY(JunSun1)=1,IF(AND(YEAR(JunSun1+32)=CalendarYear,MONTH(JunSun1+32)=6),JunSun1+32,""),IF(AND(YEAR(JunSun1+39)=CalendarYear,MONTH(JunSun1+39)=6),JunSun1+39,""))</f>
        <v/>
      </c>
      <c r="N28" s="17" t="str">
        <f>IF(DAY(JunSun1)=1,IF(AND(YEAR(JunSun1+33)=CalendarYear,MONTH(JunSun1+33)=6),JunSun1+33,""),IF(AND(YEAR(JunSun1+40)=CalendarYear,MONTH(JunSun1+40)=6),JunSun1+40,""))</f>
        <v/>
      </c>
      <c r="O28" s="17" t="str">
        <f>IF(DAY(JunSun1)=1,IF(AND(YEAR(JunSun1+34)=CalendarYear,MONTH(JunSun1+34)=6),JunSun1+34,""),IF(AND(YEAR(JunSun1+41)=CalendarYear,MONTH(JunSun1+41)=6),JunSun1+41,""))</f>
        <v/>
      </c>
      <c r="P28" s="7" t="str">
        <f>IF(DAY(JunSun1)=1,IF(AND(YEAR(JunSun1+35)=CalendarYear,MONTH(JunSun1+35)=6),JunSun1+35,""),IF(AND(YEAR(JunSun1+42)=CalendarYear,MONTH(JunSun1+42)=6),JunSun1+42,""))</f>
        <v/>
      </c>
      <c r="Q28" s="10"/>
      <c r="R28" s="85" t="s">
        <v>55</v>
      </c>
      <c r="S28" s="90" t="s">
        <v>56</v>
      </c>
      <c r="T28" s="84"/>
    </row>
    <row r="29" spans="2:38" ht="15" customHeight="1" x14ac:dyDescent="0.2">
      <c r="B29" s="20"/>
      <c r="C29" s="20"/>
      <c r="D29" s="20"/>
      <c r="E29" s="20"/>
      <c r="F29" s="20"/>
      <c r="G29" s="20"/>
      <c r="H29" s="20"/>
      <c r="I29" s="17"/>
      <c r="J29" s="20"/>
      <c r="K29" s="20"/>
      <c r="L29" s="20"/>
      <c r="M29" s="20"/>
      <c r="N29" s="20"/>
      <c r="O29" s="20"/>
      <c r="P29" s="15"/>
      <c r="Q29" s="10"/>
      <c r="R29" s="85" t="s">
        <v>27</v>
      </c>
      <c r="S29" s="90" t="s">
        <v>57</v>
      </c>
      <c r="T29" s="84"/>
    </row>
    <row r="30" spans="2:38" ht="15" customHeight="1" x14ac:dyDescent="0.2">
      <c r="B30" s="20"/>
      <c r="C30" s="20"/>
      <c r="D30" s="20"/>
      <c r="E30" s="20"/>
      <c r="F30" s="20"/>
      <c r="G30" s="20"/>
      <c r="H30" s="20"/>
      <c r="I30" s="17"/>
      <c r="J30" s="20"/>
      <c r="K30" s="20"/>
      <c r="L30" s="20"/>
      <c r="M30" s="20"/>
      <c r="N30" s="20"/>
      <c r="O30" s="20"/>
      <c r="P30" s="15"/>
      <c r="Q30" s="10"/>
      <c r="R30" s="85" t="s">
        <v>28</v>
      </c>
      <c r="S30" s="90" t="s">
        <v>58</v>
      </c>
      <c r="T30" s="84"/>
    </row>
    <row r="31" spans="2:38" ht="15" customHeight="1" x14ac:dyDescent="0.25">
      <c r="B31" s="18" t="s">
        <v>11</v>
      </c>
      <c r="C31" s="19"/>
      <c r="D31" s="19"/>
      <c r="E31" s="19"/>
      <c r="F31" s="19"/>
      <c r="G31" s="19"/>
      <c r="H31" s="19"/>
      <c r="I31" s="17"/>
      <c r="J31" s="18" t="s">
        <v>12</v>
      </c>
      <c r="K31" s="19"/>
      <c r="L31" s="19"/>
      <c r="M31" s="19"/>
      <c r="N31" s="19"/>
      <c r="O31" s="19"/>
      <c r="P31" s="13"/>
      <c r="Q31" s="10"/>
      <c r="R31" s="85" t="s">
        <v>44</v>
      </c>
      <c r="S31" s="90" t="s">
        <v>59</v>
      </c>
      <c r="T31" s="84"/>
    </row>
    <row r="32" spans="2:38" ht="15" customHeight="1" x14ac:dyDescent="0.2">
      <c r="B32" s="30" t="s">
        <v>0</v>
      </c>
      <c r="C32" s="32" t="s">
        <v>1</v>
      </c>
      <c r="D32" s="32" t="s">
        <v>2</v>
      </c>
      <c r="E32" s="32" t="s">
        <v>3</v>
      </c>
      <c r="F32" s="32" t="s">
        <v>2</v>
      </c>
      <c r="G32" s="32" t="s">
        <v>4</v>
      </c>
      <c r="H32" s="30" t="s">
        <v>0</v>
      </c>
      <c r="I32" s="31"/>
      <c r="J32" s="30" t="s">
        <v>0</v>
      </c>
      <c r="K32" s="30" t="s">
        <v>1</v>
      </c>
      <c r="L32" s="30" t="s">
        <v>2</v>
      </c>
      <c r="M32" s="30" t="s">
        <v>3</v>
      </c>
      <c r="N32" s="30" t="s">
        <v>2</v>
      </c>
      <c r="O32" s="30" t="s">
        <v>4</v>
      </c>
      <c r="P32" s="32" t="s">
        <v>0</v>
      </c>
      <c r="Q32" s="10"/>
      <c r="R32" s="85" t="s">
        <v>29</v>
      </c>
      <c r="S32" s="90" t="s">
        <v>60</v>
      </c>
      <c r="T32" s="84"/>
    </row>
    <row r="33" spans="2:20" ht="15" customHeight="1" x14ac:dyDescent="0.2">
      <c r="B33" s="35" t="s">
        <v>19</v>
      </c>
      <c r="C33" s="35" t="s">
        <v>19</v>
      </c>
      <c r="D33" s="35"/>
      <c r="E33" s="39">
        <v>1</v>
      </c>
      <c r="F33" s="39">
        <v>2</v>
      </c>
      <c r="G33" s="29">
        <v>3</v>
      </c>
      <c r="H33" s="70">
        <v>4</v>
      </c>
      <c r="I33" s="28"/>
      <c r="J33" s="35" t="s">
        <v>19</v>
      </c>
      <c r="K33" s="35" t="s">
        <v>19</v>
      </c>
      <c r="L33" s="35" t="s">
        <v>19</v>
      </c>
      <c r="M33" s="35" t="s">
        <v>19</v>
      </c>
      <c r="N33" s="35" t="s">
        <v>19</v>
      </c>
      <c r="O33" s="31"/>
      <c r="P33" s="70">
        <v>1</v>
      </c>
      <c r="Q33" s="10"/>
      <c r="R33" s="85" t="s">
        <v>30</v>
      </c>
      <c r="S33" s="90" t="s">
        <v>64</v>
      </c>
      <c r="T33" s="84"/>
    </row>
    <row r="34" spans="2:20" ht="15" customHeight="1" x14ac:dyDescent="0.2">
      <c r="B34" s="67">
        <v>5</v>
      </c>
      <c r="C34" s="38">
        <v>6</v>
      </c>
      <c r="D34" s="38">
        <v>7</v>
      </c>
      <c r="E34" s="38">
        <v>8</v>
      </c>
      <c r="F34" s="38">
        <v>9</v>
      </c>
      <c r="G34" s="38">
        <v>10</v>
      </c>
      <c r="H34" s="70">
        <v>11</v>
      </c>
      <c r="I34" s="28"/>
      <c r="J34" s="67">
        <v>2</v>
      </c>
      <c r="K34" s="38">
        <v>3</v>
      </c>
      <c r="L34" s="38">
        <v>4</v>
      </c>
      <c r="M34" s="38">
        <v>5</v>
      </c>
      <c r="N34" s="38">
        <v>6</v>
      </c>
      <c r="O34" s="38">
        <v>7</v>
      </c>
      <c r="P34" s="70">
        <v>8</v>
      </c>
      <c r="Q34" s="10"/>
      <c r="R34" s="83" t="s">
        <v>31</v>
      </c>
      <c r="S34" s="90" t="s">
        <v>61</v>
      </c>
      <c r="T34" s="84"/>
    </row>
    <row r="35" spans="2:20" ht="15" customHeight="1" x14ac:dyDescent="0.2">
      <c r="B35" s="67">
        <v>12</v>
      </c>
      <c r="C35" s="39">
        <v>13</v>
      </c>
      <c r="D35" s="39">
        <v>14</v>
      </c>
      <c r="E35" s="39">
        <v>15</v>
      </c>
      <c r="F35" s="39">
        <v>16</v>
      </c>
      <c r="G35" s="39">
        <v>17</v>
      </c>
      <c r="H35" s="70">
        <v>18</v>
      </c>
      <c r="I35" s="28"/>
      <c r="J35" s="67">
        <v>9</v>
      </c>
      <c r="K35" s="39">
        <v>10</v>
      </c>
      <c r="L35" s="39">
        <v>11</v>
      </c>
      <c r="M35" s="39">
        <v>12</v>
      </c>
      <c r="N35" s="39">
        <v>13</v>
      </c>
      <c r="O35" s="39">
        <v>14</v>
      </c>
      <c r="P35" s="70">
        <v>15</v>
      </c>
      <c r="Q35" s="10"/>
      <c r="R35" s="83" t="s">
        <v>32</v>
      </c>
      <c r="S35" s="90" t="s">
        <v>45</v>
      </c>
      <c r="T35" s="84"/>
    </row>
    <row r="36" spans="2:20" ht="15" customHeight="1" x14ac:dyDescent="0.2">
      <c r="B36" s="67">
        <v>19</v>
      </c>
      <c r="C36" s="38">
        <v>20</v>
      </c>
      <c r="D36" s="38">
        <v>21</v>
      </c>
      <c r="E36" s="38">
        <v>22</v>
      </c>
      <c r="F36" s="38">
        <v>23</v>
      </c>
      <c r="G36" s="38">
        <v>24</v>
      </c>
      <c r="H36" s="70">
        <v>25</v>
      </c>
      <c r="I36" s="28"/>
      <c r="J36" s="67">
        <v>16</v>
      </c>
      <c r="K36" s="38">
        <v>17</v>
      </c>
      <c r="L36" s="38">
        <v>18</v>
      </c>
      <c r="M36" s="38">
        <v>19</v>
      </c>
      <c r="N36" s="38">
        <v>20</v>
      </c>
      <c r="O36" s="38">
        <v>21</v>
      </c>
      <c r="P36" s="70">
        <v>22</v>
      </c>
      <c r="Q36" s="10"/>
      <c r="R36" s="85" t="s">
        <v>36</v>
      </c>
      <c r="S36" s="90" t="s">
        <v>62</v>
      </c>
      <c r="T36" s="84"/>
    </row>
    <row r="37" spans="2:20" ht="15" customHeight="1" x14ac:dyDescent="0.2">
      <c r="B37" s="67">
        <v>26</v>
      </c>
      <c r="C37" s="39">
        <v>27</v>
      </c>
      <c r="D37" s="39">
        <v>28</v>
      </c>
      <c r="E37" s="39">
        <v>29</v>
      </c>
      <c r="F37" s="39">
        <v>30</v>
      </c>
      <c r="G37" s="39">
        <v>31</v>
      </c>
      <c r="H37" s="31" t="s">
        <v>19</v>
      </c>
      <c r="I37" s="28"/>
      <c r="J37" s="67">
        <v>23</v>
      </c>
      <c r="K37" s="39">
        <v>24</v>
      </c>
      <c r="L37" s="39">
        <v>25</v>
      </c>
      <c r="M37" s="39">
        <v>26</v>
      </c>
      <c r="N37" s="39">
        <v>27</v>
      </c>
      <c r="O37" s="39">
        <v>28</v>
      </c>
      <c r="P37" s="70">
        <v>29</v>
      </c>
      <c r="Q37" s="10"/>
      <c r="R37" s="85" t="s">
        <v>19</v>
      </c>
      <c r="S37" s="90" t="s">
        <v>63</v>
      </c>
      <c r="T37" s="84"/>
    </row>
    <row r="38" spans="2:20" ht="15" customHeight="1" x14ac:dyDescent="0.2">
      <c r="B38" s="3" t="s">
        <v>19</v>
      </c>
      <c r="C38" s="3" t="s">
        <v>19</v>
      </c>
      <c r="D38" s="31" t="str">
        <f>IF(DAY(JulSun1)=1,IF(AND(YEAR(JulSun1+31)=CalendarYear,MONTH(JulSun1+31)=7),JulSun1+31,""),IF(AND(YEAR(JulSun1+38)=CalendarYear,MONTH(JulSun1+38)=7),JulSun1+38,""))</f>
        <v/>
      </c>
      <c r="E38" s="31" t="str">
        <f>IF(DAY(JulSun1)=1,IF(AND(YEAR(JulSun1+32)=CalendarYear,MONTH(JulSun1+32)=7),JulSun1+32,""),IF(AND(YEAR(JulSun1+39)=CalendarYear,MONTH(JulSun1+39)=7),JulSun1+39,""))</f>
        <v/>
      </c>
      <c r="F38" s="31" t="str">
        <f>IF(DAY(JulSun1)=1,IF(AND(YEAR(JulSun1+33)=CalendarYear,MONTH(JulSun1+33)=7),JulSun1+33,""),IF(AND(YEAR(JulSun1+40)=CalendarYear,MONTH(JulSun1+40)=7),JulSun1+40,""))</f>
        <v/>
      </c>
      <c r="G38" s="31" t="str">
        <f>IF(DAY(JulSun1)=1,IF(AND(YEAR(JulSun1+34)=CalendarYear,MONTH(JulSun1+34)=7),JulSun1+34,""),IF(AND(YEAR(JulSun1+41)=CalendarYear,MONTH(JulSun1+41)=7),JulSun1+41,""))</f>
        <v/>
      </c>
      <c r="H38" s="31" t="str">
        <f>IF(DAY(JulSun1)=1,IF(AND(YEAR(JulSun1+35)=CalendarYear,MONTH(JulSun1+35)=7),JulSun1+35,""),IF(AND(YEAR(JulSun1+42)=CalendarYear,MONTH(JulSun1+42)=7),JulSun1+42,""))</f>
        <v/>
      </c>
      <c r="I38" s="28"/>
      <c r="J38" s="68">
        <v>30</v>
      </c>
      <c r="K38" s="66">
        <v>31</v>
      </c>
      <c r="L38" s="31" t="str">
        <f>IF(DAY(AugSun1)=1,IF(AND(YEAR(AugSun1+31)=CalendarYear,MONTH(AugSun1+31)=8),AugSun1+31,""),IF(AND(YEAR(AugSun1+38)=CalendarYear,MONTH(AugSun1+38)=8),AugSun1+38,""))</f>
        <v/>
      </c>
      <c r="M38" s="31" t="str">
        <f>IF(DAY(AugSun1)=1,IF(AND(YEAR(AugSun1+32)=CalendarYear,MONTH(AugSun1+32)=8),AugSun1+32,""),IF(AND(YEAR(AugSun1+39)=CalendarYear,MONTH(AugSun1+39)=8),AugSun1+39,""))</f>
        <v/>
      </c>
      <c r="N38" s="31" t="str">
        <f>IF(DAY(AugSun1)=1,IF(AND(YEAR(AugSun1+33)=CalendarYear,MONTH(AugSun1+33)=8),AugSun1+33,""),IF(AND(YEAR(AugSun1+40)=CalendarYear,MONTH(AugSun1+40)=8),AugSun1+40,""))</f>
        <v/>
      </c>
      <c r="O38" s="31" t="str">
        <f>IF(DAY(AugSun1)=1,IF(AND(YEAR(AugSun1+34)=CalendarYear,MONTH(AugSun1+34)=8),AugSun1+34,""),IF(AND(YEAR(AugSun1+41)=CalendarYear,MONTH(AugSun1+41)=8),AugSun1+41,""))</f>
        <v/>
      </c>
      <c r="P38" s="31" t="str">
        <f>IF(DAY(AugSun1)=1,IF(AND(YEAR(AugSun1+35)=CalendarYear,MONTH(AugSun1+35)=8),AugSun1+35,""),IF(AND(YEAR(AugSun1+42)=CalendarYear,MONTH(AugSun1+42)=8),AugSun1+42,""))</f>
        <v/>
      </c>
      <c r="Q38" s="10"/>
      <c r="R38" s="85" t="s">
        <v>37</v>
      </c>
      <c r="S38" s="90" t="s">
        <v>35</v>
      </c>
      <c r="T38" s="86"/>
    </row>
    <row r="39" spans="2:20" ht="15" customHeight="1" thickBot="1" x14ac:dyDescent="0.25">
      <c r="B39" s="31"/>
      <c r="C39" s="31"/>
      <c r="D39" s="31"/>
      <c r="E39" s="31"/>
      <c r="F39" s="31"/>
      <c r="G39" s="31"/>
      <c r="H39" s="31"/>
      <c r="I39" s="28"/>
      <c r="J39" s="31"/>
      <c r="K39" s="31"/>
      <c r="L39" s="31"/>
      <c r="M39" s="31"/>
      <c r="N39" s="31"/>
      <c r="O39" s="31"/>
      <c r="P39" s="3"/>
      <c r="Q39" s="10"/>
      <c r="R39" s="87"/>
      <c r="S39" s="92" t="s">
        <v>54</v>
      </c>
      <c r="T39" s="88"/>
    </row>
    <row r="40" spans="2:20" ht="15" customHeight="1" x14ac:dyDescent="0.25">
      <c r="B40" s="33" t="s">
        <v>13</v>
      </c>
      <c r="C40" s="34"/>
      <c r="D40" s="34"/>
      <c r="E40" s="34"/>
      <c r="F40" s="34"/>
      <c r="G40" s="34"/>
      <c r="H40" s="34"/>
      <c r="I40" s="28"/>
      <c r="J40" s="33" t="s">
        <v>14</v>
      </c>
      <c r="K40" s="34"/>
      <c r="L40" s="34"/>
      <c r="M40" s="34"/>
      <c r="N40" s="34"/>
      <c r="O40" s="34"/>
      <c r="P40" s="4"/>
      <c r="Q40" s="10"/>
      <c r="R40" s="44"/>
      <c r="S40" s="53"/>
      <c r="T40" s="54"/>
    </row>
    <row r="41" spans="2:20" ht="15" customHeight="1" x14ac:dyDescent="0.25">
      <c r="B41" s="30" t="s">
        <v>0</v>
      </c>
      <c r="C41" s="30" t="s">
        <v>1</v>
      </c>
      <c r="D41" s="30" t="s">
        <v>2</v>
      </c>
      <c r="E41" s="30" t="s">
        <v>3</v>
      </c>
      <c r="F41" s="30" t="s">
        <v>2</v>
      </c>
      <c r="G41" s="30" t="s">
        <v>4</v>
      </c>
      <c r="H41" s="30" t="s">
        <v>0</v>
      </c>
      <c r="I41" s="28"/>
      <c r="J41" s="30" t="s">
        <v>0</v>
      </c>
      <c r="K41" s="30" t="s">
        <v>1</v>
      </c>
      <c r="L41" s="30" t="s">
        <v>2</v>
      </c>
      <c r="M41" s="30" t="s">
        <v>3</v>
      </c>
      <c r="N41" s="30" t="s">
        <v>2</v>
      </c>
      <c r="O41" s="30" t="s">
        <v>4</v>
      </c>
      <c r="P41" s="32" t="s">
        <v>0</v>
      </c>
      <c r="Q41" s="10"/>
      <c r="R41" s="55" t="s">
        <v>20</v>
      </c>
      <c r="S41" s="52"/>
      <c r="T41" s="42"/>
    </row>
    <row r="42" spans="2:20" ht="15" customHeight="1" x14ac:dyDescent="0.25">
      <c r="B42" s="35" t="s">
        <v>19</v>
      </c>
      <c r="C42" s="35"/>
      <c r="D42" s="38">
        <v>1</v>
      </c>
      <c r="E42" s="38">
        <v>2</v>
      </c>
      <c r="F42" s="38">
        <v>3</v>
      </c>
      <c r="G42" s="38">
        <v>4</v>
      </c>
      <c r="H42" s="70">
        <v>5</v>
      </c>
      <c r="I42" s="28"/>
      <c r="J42" s="35" t="str">
        <f>IF(DAY(OctSun1)=1,"",IF(AND(YEAR(OctSun1+1)=CalendarYear,MONTH(OctSun1+1)=10),OctSun1+1,""))</f>
        <v/>
      </c>
      <c r="K42" s="35" t="s">
        <v>19</v>
      </c>
      <c r="L42" s="35" t="s">
        <v>19</v>
      </c>
      <c r="M42" s="35"/>
      <c r="N42" s="38">
        <v>1</v>
      </c>
      <c r="O42" s="38">
        <v>2</v>
      </c>
      <c r="P42" s="70">
        <v>3</v>
      </c>
      <c r="Q42" s="10"/>
      <c r="R42" s="56" t="s">
        <v>21</v>
      </c>
      <c r="S42" s="52"/>
      <c r="T42" s="42"/>
    </row>
    <row r="43" spans="2:20" ht="15" customHeight="1" x14ac:dyDescent="0.25">
      <c r="B43" s="67">
        <v>6</v>
      </c>
      <c r="C43" s="29">
        <v>7</v>
      </c>
      <c r="D43" s="39">
        <v>8</v>
      </c>
      <c r="E43" s="39">
        <v>9</v>
      </c>
      <c r="F43" s="39">
        <v>10</v>
      </c>
      <c r="G43" s="39">
        <v>11</v>
      </c>
      <c r="H43" s="70">
        <v>12</v>
      </c>
      <c r="I43" s="28"/>
      <c r="J43" s="67">
        <v>4</v>
      </c>
      <c r="K43" s="39">
        <v>5</v>
      </c>
      <c r="L43" s="39">
        <v>6</v>
      </c>
      <c r="M43" s="39">
        <v>7</v>
      </c>
      <c r="N43" s="39">
        <v>8</v>
      </c>
      <c r="O43" s="39">
        <v>9</v>
      </c>
      <c r="P43" s="70">
        <v>10</v>
      </c>
      <c r="Q43" s="10"/>
      <c r="R43" s="56"/>
      <c r="S43" s="52"/>
      <c r="T43" s="42"/>
    </row>
    <row r="44" spans="2:20" ht="15" customHeight="1" x14ac:dyDescent="0.25">
      <c r="B44" s="67">
        <v>13</v>
      </c>
      <c r="C44" s="38">
        <v>14</v>
      </c>
      <c r="D44" s="38">
        <v>15</v>
      </c>
      <c r="E44" s="38">
        <v>16</v>
      </c>
      <c r="F44" s="38">
        <v>17</v>
      </c>
      <c r="G44" s="38">
        <v>18</v>
      </c>
      <c r="H44" s="70">
        <v>19</v>
      </c>
      <c r="I44" s="28"/>
      <c r="J44" s="67">
        <v>11</v>
      </c>
      <c r="K44" s="29">
        <v>12</v>
      </c>
      <c r="L44" s="38">
        <v>13</v>
      </c>
      <c r="M44" s="38">
        <v>14</v>
      </c>
      <c r="N44" s="38">
        <v>15</v>
      </c>
      <c r="O44" s="38">
        <v>16</v>
      </c>
      <c r="P44" s="70">
        <v>17</v>
      </c>
      <c r="Q44" s="10"/>
      <c r="R44" s="56" t="s">
        <v>22</v>
      </c>
      <c r="S44" s="52"/>
      <c r="T44" s="42"/>
    </row>
    <row r="45" spans="2:20" ht="15" customHeight="1" x14ac:dyDescent="0.25">
      <c r="B45" s="67">
        <v>20</v>
      </c>
      <c r="C45" s="39">
        <v>21</v>
      </c>
      <c r="D45" s="39">
        <v>22</v>
      </c>
      <c r="E45" s="39">
        <v>23</v>
      </c>
      <c r="F45" s="39">
        <v>24</v>
      </c>
      <c r="G45" s="39">
        <v>25</v>
      </c>
      <c r="H45" s="70">
        <v>26</v>
      </c>
      <c r="I45" s="28"/>
      <c r="J45" s="67">
        <v>18</v>
      </c>
      <c r="K45" s="39">
        <v>19</v>
      </c>
      <c r="L45" s="39">
        <v>20</v>
      </c>
      <c r="M45" s="39">
        <v>21</v>
      </c>
      <c r="N45" s="39">
        <v>22</v>
      </c>
      <c r="O45" s="39">
        <v>23</v>
      </c>
      <c r="P45" s="70">
        <v>24</v>
      </c>
      <c r="Q45" s="10"/>
      <c r="R45" s="57" t="s">
        <v>19</v>
      </c>
      <c r="S45" s="52"/>
      <c r="T45" s="42"/>
    </row>
    <row r="46" spans="2:20" ht="15" customHeight="1" x14ac:dyDescent="0.25">
      <c r="B46" s="67">
        <v>27</v>
      </c>
      <c r="C46" s="38">
        <v>28</v>
      </c>
      <c r="D46" s="38">
        <v>29</v>
      </c>
      <c r="E46" s="38">
        <v>30</v>
      </c>
      <c r="F46" s="35" t="s">
        <v>19</v>
      </c>
      <c r="G46" s="31" t="s">
        <v>19</v>
      </c>
      <c r="H46" s="31" t="s">
        <v>19</v>
      </c>
      <c r="I46" s="28"/>
      <c r="J46" s="67">
        <v>25</v>
      </c>
      <c r="K46" s="38">
        <v>26</v>
      </c>
      <c r="L46" s="38">
        <v>27</v>
      </c>
      <c r="M46" s="38">
        <v>28</v>
      </c>
      <c r="N46" s="38">
        <v>29</v>
      </c>
      <c r="O46" s="38">
        <v>30</v>
      </c>
      <c r="P46" s="38">
        <v>31</v>
      </c>
      <c r="Q46" s="10"/>
      <c r="R46" s="52"/>
      <c r="S46" s="52"/>
      <c r="T46" s="42"/>
    </row>
    <row r="47" spans="2:20" ht="15" customHeight="1" x14ac:dyDescent="0.25">
      <c r="B47" s="3" t="s">
        <v>19</v>
      </c>
      <c r="C47" s="31" t="str">
        <f>IF(DAY(SepSun1)=1,IF(AND(YEAR(SepSun1+30)=CalendarYear,MONTH(SepSun1+30)=9),SepSun1+30,""),IF(AND(YEAR(SepSun1+37)=CalendarYear,MONTH(SepSun1+37)=9),SepSun1+37,""))</f>
        <v/>
      </c>
      <c r="D47" s="31" t="str">
        <f>IF(DAY(SepSun1)=1,IF(AND(YEAR(SepSun1+31)=CalendarYear,MONTH(SepSun1+31)=9),SepSun1+31,""),IF(AND(YEAR(SepSun1+38)=CalendarYear,MONTH(SepSun1+38)=9),SepSun1+38,""))</f>
        <v/>
      </c>
      <c r="E47" s="31" t="str">
        <f>IF(DAY(SepSun1)=1,IF(AND(YEAR(SepSun1+32)=CalendarYear,MONTH(SepSun1+32)=9),SepSun1+32,""),IF(AND(YEAR(SepSun1+39)=CalendarYear,MONTH(SepSun1+39)=9),SepSun1+39,""))</f>
        <v/>
      </c>
      <c r="F47" s="31" t="str">
        <f>IF(DAY(SepSun1)=1,IF(AND(YEAR(SepSun1+33)=CalendarYear,MONTH(SepSun1+33)=9),SepSun1+33,""),IF(AND(YEAR(SepSun1+40)=CalendarYear,MONTH(SepSun1+40)=9),SepSun1+40,""))</f>
        <v/>
      </c>
      <c r="G47" s="31" t="str">
        <f>IF(DAY(SepSun1)=1,IF(AND(YEAR(SepSun1+34)=CalendarYear,MONTH(SepSun1+34)=9),SepSun1+34,""),IF(AND(YEAR(SepSun1+41)=CalendarYear,MONTH(SepSun1+41)=9),SepSun1+41,""))</f>
        <v/>
      </c>
      <c r="H47" s="3" t="str">
        <f>IF(DAY(SepSun1)=1,IF(AND(YEAR(SepSun1+35)=CalendarYear,MONTH(SepSun1+35)=9),SepSun1+35,""),IF(AND(YEAR(SepSun1+42)=CalendarYear,MONTH(SepSun1+42)=9),SepSun1+42,""))</f>
        <v/>
      </c>
      <c r="I47" s="28"/>
      <c r="J47" s="63" t="s">
        <v>19</v>
      </c>
      <c r="K47" s="63" t="s">
        <v>19</v>
      </c>
      <c r="L47" s="63" t="s">
        <v>19</v>
      </c>
      <c r="M47" s="35" t="str">
        <f>IF(DAY(OctSun1)=1,IF(AND(YEAR(OctSun1+32)=CalendarYear,MONTH(OctSun1+32)=10),OctSun1+32,""),IF(AND(YEAR(OctSun1+39)=CalendarYear,MONTH(OctSun1+39)=10),OctSun1+39,""))</f>
        <v/>
      </c>
      <c r="N47" s="35" t="str">
        <f>IF(DAY(OctSun1)=1,IF(AND(YEAR(OctSun1+33)=CalendarYear,MONTH(OctSun1+33)=10),OctSun1+33,""),IF(AND(YEAR(OctSun1+40)=CalendarYear,MONTH(OctSun1+40)=10),OctSun1+40,""))</f>
        <v/>
      </c>
      <c r="O47" s="35" t="str">
        <f>IF(DAY(OctSun1)=1,IF(AND(YEAR(OctSun1+34)=CalendarYear,MONTH(OctSun1+34)=10),OctSun1+34,""),IF(AND(YEAR(OctSun1+41)=CalendarYear,MONTH(OctSun1+41)=10),OctSun1+41,""))</f>
        <v/>
      </c>
      <c r="P47" s="3" t="str">
        <f>IF(DAY(OctSun1)=1,IF(AND(YEAR(OctSun1+35)=CalendarYear,MONTH(OctSun1+35)=10),OctSun1+35,""),IF(AND(YEAR(OctSun1+42)=CalendarYear,MONTH(OctSun1+42)=10),OctSun1+42,""))</f>
        <v/>
      </c>
      <c r="Q47" s="10"/>
      <c r="R47" s="52"/>
      <c r="S47" s="52"/>
      <c r="T47" s="42"/>
    </row>
    <row r="48" spans="2:20" ht="15" customHeight="1" x14ac:dyDescent="0.25">
      <c r="B48" s="28"/>
      <c r="C48" s="28"/>
      <c r="D48" s="28"/>
      <c r="E48" s="28"/>
      <c r="F48" s="28"/>
      <c r="G48" s="28"/>
      <c r="H48" s="28"/>
      <c r="I48" s="28"/>
      <c r="J48" s="36"/>
      <c r="K48" s="36"/>
      <c r="L48" s="36"/>
      <c r="M48" s="36"/>
      <c r="N48" s="36"/>
      <c r="O48" s="36"/>
      <c r="Q48" s="10"/>
      <c r="R48" s="52"/>
      <c r="S48" s="52"/>
      <c r="T48" s="42"/>
    </row>
    <row r="49" spans="2:20" ht="15" customHeight="1" x14ac:dyDescent="0.25">
      <c r="B49" s="33" t="s">
        <v>15</v>
      </c>
      <c r="C49" s="34"/>
      <c r="D49" s="34"/>
      <c r="E49" s="34"/>
      <c r="F49" s="34"/>
      <c r="G49" s="34"/>
      <c r="H49" s="34"/>
      <c r="I49" s="28"/>
      <c r="J49" s="33" t="s">
        <v>16</v>
      </c>
      <c r="K49" s="34"/>
      <c r="L49" s="34"/>
      <c r="M49" s="34"/>
      <c r="N49" s="34"/>
      <c r="O49" s="34"/>
      <c r="P49" s="4"/>
      <c r="Q49" s="10"/>
      <c r="R49" s="52"/>
      <c r="S49" s="52"/>
      <c r="T49" s="42"/>
    </row>
    <row r="50" spans="2:20" ht="15" customHeight="1" x14ac:dyDescent="0.25">
      <c r="B50" s="30" t="s">
        <v>0</v>
      </c>
      <c r="C50" s="30" t="s">
        <v>1</v>
      </c>
      <c r="D50" s="30" t="s">
        <v>2</v>
      </c>
      <c r="E50" s="30" t="s">
        <v>3</v>
      </c>
      <c r="F50" s="30" t="s">
        <v>2</v>
      </c>
      <c r="G50" s="30" t="s">
        <v>4</v>
      </c>
      <c r="H50" s="30" t="s">
        <v>0</v>
      </c>
      <c r="I50" s="37"/>
      <c r="J50" s="30" t="s">
        <v>0</v>
      </c>
      <c r="K50" s="30" t="s">
        <v>1</v>
      </c>
      <c r="L50" s="30" t="s">
        <v>2</v>
      </c>
      <c r="M50" s="30" t="s">
        <v>3</v>
      </c>
      <c r="N50" s="30" t="s">
        <v>2</v>
      </c>
      <c r="O50" s="30" t="s">
        <v>4</v>
      </c>
      <c r="P50" s="32" t="s">
        <v>0</v>
      </c>
      <c r="Q50" s="10"/>
      <c r="R50" s="57" t="s">
        <v>19</v>
      </c>
      <c r="S50" s="52"/>
      <c r="T50" s="42"/>
    </row>
    <row r="51" spans="2:20" ht="15" customHeight="1" x14ac:dyDescent="0.25">
      <c r="B51" s="35" t="s">
        <v>19</v>
      </c>
      <c r="C51" s="35" t="s">
        <v>19</v>
      </c>
      <c r="D51" s="35" t="s">
        <v>19</v>
      </c>
      <c r="E51" s="35" t="s">
        <v>19</v>
      </c>
      <c r="F51" s="35" t="s">
        <v>19</v>
      </c>
      <c r="G51" s="31" t="s">
        <v>19</v>
      </c>
      <c r="H51" s="31"/>
      <c r="I51" s="28"/>
      <c r="J51" s="35" t="s">
        <v>19</v>
      </c>
      <c r="K51" s="35"/>
      <c r="L51" s="39">
        <v>1</v>
      </c>
      <c r="M51" s="39">
        <v>2</v>
      </c>
      <c r="N51" s="39">
        <v>3</v>
      </c>
      <c r="O51" s="39">
        <v>4</v>
      </c>
      <c r="P51" s="70">
        <v>6</v>
      </c>
      <c r="Q51" s="10">
        <v>5</v>
      </c>
      <c r="R51" s="57"/>
      <c r="S51" s="52"/>
      <c r="T51" s="42"/>
    </row>
    <row r="52" spans="2:20" ht="15" customHeight="1" x14ac:dyDescent="0.25">
      <c r="B52" s="67">
        <v>1</v>
      </c>
      <c r="C52" s="39">
        <v>2</v>
      </c>
      <c r="D52" s="39">
        <v>3</v>
      </c>
      <c r="E52" s="39">
        <v>4</v>
      </c>
      <c r="F52" s="39">
        <v>5</v>
      </c>
      <c r="G52" s="39">
        <v>6</v>
      </c>
      <c r="H52" s="70">
        <v>7</v>
      </c>
      <c r="I52" s="28"/>
      <c r="J52" s="67">
        <v>6</v>
      </c>
      <c r="K52" s="38">
        <v>7</v>
      </c>
      <c r="L52" s="38">
        <v>8</v>
      </c>
      <c r="M52" s="38">
        <v>9</v>
      </c>
      <c r="N52" s="38">
        <v>10</v>
      </c>
      <c r="O52" s="38">
        <v>11</v>
      </c>
      <c r="P52" s="70">
        <v>12</v>
      </c>
      <c r="Q52" s="10"/>
      <c r="R52" s="58"/>
      <c r="S52" s="52"/>
      <c r="T52" s="42"/>
    </row>
    <row r="53" spans="2:20" ht="15" customHeight="1" x14ac:dyDescent="0.25">
      <c r="B53" s="67">
        <v>8</v>
      </c>
      <c r="C53" s="38">
        <v>9</v>
      </c>
      <c r="D53" s="38">
        <v>10</v>
      </c>
      <c r="E53" s="29">
        <v>11</v>
      </c>
      <c r="F53" s="38">
        <v>12</v>
      </c>
      <c r="G53" s="38">
        <v>13</v>
      </c>
      <c r="H53" s="70">
        <v>14</v>
      </c>
      <c r="I53" s="28"/>
      <c r="J53" s="67">
        <v>13</v>
      </c>
      <c r="K53" s="39">
        <v>14</v>
      </c>
      <c r="L53" s="39">
        <v>15</v>
      </c>
      <c r="M53" s="39">
        <v>16</v>
      </c>
      <c r="N53" s="39">
        <v>17</v>
      </c>
      <c r="O53" s="39">
        <v>18</v>
      </c>
      <c r="P53" s="70">
        <v>19</v>
      </c>
      <c r="Q53" s="10"/>
      <c r="R53" s="58"/>
      <c r="S53" s="52"/>
      <c r="T53" s="42"/>
    </row>
    <row r="54" spans="2:20" ht="15" customHeight="1" x14ac:dyDescent="0.25">
      <c r="B54" s="67">
        <v>15</v>
      </c>
      <c r="C54" s="39">
        <v>16</v>
      </c>
      <c r="D54" s="39">
        <v>17</v>
      </c>
      <c r="E54" s="39">
        <v>18</v>
      </c>
      <c r="F54" s="39">
        <v>19</v>
      </c>
      <c r="G54" s="39">
        <v>20</v>
      </c>
      <c r="H54" s="70">
        <v>21</v>
      </c>
      <c r="I54" s="28"/>
      <c r="J54" s="67">
        <v>20</v>
      </c>
      <c r="K54" s="38">
        <v>21</v>
      </c>
      <c r="L54" s="38">
        <v>22</v>
      </c>
      <c r="M54" s="29">
        <v>23</v>
      </c>
      <c r="N54" s="29">
        <v>24</v>
      </c>
      <c r="O54" s="29">
        <v>25</v>
      </c>
      <c r="P54" s="70">
        <v>26</v>
      </c>
      <c r="Q54" s="10"/>
      <c r="R54" s="58"/>
      <c r="S54" s="52"/>
      <c r="T54" s="42"/>
    </row>
    <row r="55" spans="2:20" ht="15" customHeight="1" x14ac:dyDescent="0.25">
      <c r="B55" s="67">
        <v>22</v>
      </c>
      <c r="C55" s="38">
        <v>23</v>
      </c>
      <c r="D55" s="38">
        <v>24</v>
      </c>
      <c r="E55" s="38">
        <v>25</v>
      </c>
      <c r="F55" s="29">
        <v>26</v>
      </c>
      <c r="G55" s="73">
        <v>27</v>
      </c>
      <c r="H55" s="70">
        <v>28</v>
      </c>
      <c r="I55" s="28"/>
      <c r="J55" s="67">
        <v>27</v>
      </c>
      <c r="K55" s="40">
        <v>28</v>
      </c>
      <c r="L55" s="40">
        <v>29</v>
      </c>
      <c r="M55" s="40">
        <v>30</v>
      </c>
      <c r="N55" s="40">
        <v>31</v>
      </c>
      <c r="O55" s="35" t="s">
        <v>19</v>
      </c>
      <c r="P55" s="31" t="s">
        <v>19</v>
      </c>
      <c r="Q55" s="27"/>
      <c r="R55" s="74" t="s">
        <v>39</v>
      </c>
      <c r="S55" s="59"/>
      <c r="T55" s="60"/>
    </row>
    <row r="56" spans="2:20" ht="15" customHeight="1" x14ac:dyDescent="0.2">
      <c r="B56" s="70">
        <v>29</v>
      </c>
      <c r="C56" s="64">
        <v>30</v>
      </c>
      <c r="D56" s="31" t="str">
        <f>IF(DAY(NovSun1)=1,IF(AND(YEAR(NovSun1+31)=CalendarYear,MONTH(NovSun1+31)=11),NovSun1+31,""),IF(AND(YEAR(NovSun1+38)=CalendarYear,MONTH(NovSun1+38)=11),NovSun1+38,""))</f>
        <v/>
      </c>
      <c r="E56" s="31" t="str">
        <f>IF(DAY(NovSun1)=1,IF(AND(YEAR(NovSun1+32)=CalendarYear,MONTH(NovSun1+32)=11),NovSun1+32,""),IF(AND(YEAR(NovSun1+39)=CalendarYear,MONTH(NovSun1+39)=11),NovSun1+39,""))</f>
        <v/>
      </c>
      <c r="F56" s="31" t="str">
        <f>IF(DAY(NovSun1)=1,IF(AND(YEAR(NovSun1+33)=CalendarYear,MONTH(NovSun1+33)=11),NovSun1+33,""),IF(AND(YEAR(NovSun1+40)=CalendarYear,MONTH(NovSun1+40)=11),NovSun1+40,""))</f>
        <v/>
      </c>
      <c r="G56" s="31" t="str">
        <f>IF(DAY(NovSun1)=1,IF(AND(YEAR(NovSun1+34)=CalendarYear,MONTH(NovSun1+34)=11),NovSun1+34,""),IF(AND(YEAR(NovSun1+41)=CalendarYear,MONTH(NovSun1+41)=11),NovSun1+41,""))</f>
        <v/>
      </c>
      <c r="H56" s="31" t="str">
        <f>IF(DAY(NovSun1)=1,IF(AND(YEAR(NovSun1+35)=CalendarYear,MONTH(NovSun1+35)=11),NovSun1+35,""),IF(AND(YEAR(NovSun1+42)=CalendarYear,MONTH(NovSun1+42)=11),NovSun1+42,""))</f>
        <v/>
      </c>
      <c r="I56" s="28"/>
      <c r="J56" s="35" t="s">
        <v>19</v>
      </c>
      <c r="K56" s="35" t="s">
        <v>19</v>
      </c>
      <c r="L56" s="63" t="s">
        <v>19</v>
      </c>
      <c r="M56" s="63" t="str">
        <f>IF(DAY(DecSun1)=1,IF(AND(YEAR(DecSun1+32)=CalendarYear,MONTH(DecSun1+32)=12),DecSun1+32,""),IF(AND(YEAR(DecSun1+39)=CalendarYear,MONTH(DecSun1+39)=12),DecSun1+39,""))</f>
        <v/>
      </c>
      <c r="N56" s="63" t="str">
        <f>IF(DAY(DecSun1)=1,IF(AND(YEAR(DecSun1+33)=CalendarYear,MONTH(DecSun1+33)=12),DecSun1+33,""),IF(AND(YEAR(DecSun1+40)=CalendarYear,MONTH(DecSun1+40)=12),DecSun1+40,""))</f>
        <v/>
      </c>
      <c r="O56" s="35" t="str">
        <f>IF(DAY(DecSun1)=1,IF(AND(YEAR(DecSun1+34)=CalendarYear,MONTH(DecSun1+34)=12),DecSun1+34,""),IF(AND(YEAR(DecSun1+41)=CalendarYear,MONTH(DecSun1+41)=12),DecSun1+41,""))</f>
        <v/>
      </c>
      <c r="P56" s="3" t="str">
        <f>IF(DAY(DecSun1)=1,IF(AND(YEAR(DecSun1+35)=CalendarYear,MONTH(DecSun1+35)=12),DecSun1+35,""),IF(AND(YEAR(DecSun1+42)=CalendarYear,MONTH(DecSun1+42)=12),DecSun1+42,""))</f>
        <v/>
      </c>
      <c r="Q56" s="10"/>
      <c r="R56" s="42"/>
      <c r="S56" s="42"/>
      <c r="T56" s="42"/>
    </row>
    <row r="57" spans="2:20" ht="15" customHeight="1" x14ac:dyDescent="0.2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</row>
    <row r="58" spans="2:20" ht="15" customHeight="1" x14ac:dyDescent="0.2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R58" s="61"/>
    </row>
    <row r="59" spans="2:20" ht="15" customHeight="1" x14ac:dyDescent="0.2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</row>
    <row r="60" spans="2:20" ht="15" customHeight="1" x14ac:dyDescent="0.2"/>
    <row r="61" spans="2:20" ht="15" customHeight="1" x14ac:dyDescent="0.2"/>
    <row r="62" spans="2:20" ht="15" customHeight="1" x14ac:dyDescent="0.2"/>
    <row r="63" spans="2:20" ht="15" customHeight="1" x14ac:dyDescent="0.2"/>
    <row r="64" spans="2:20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</sheetData>
  <mergeCells count="8">
    <mergeCell ref="B1:E1"/>
    <mergeCell ref="R16:S16"/>
    <mergeCell ref="R17:S17"/>
    <mergeCell ref="R18:S18"/>
    <mergeCell ref="R15:S15"/>
    <mergeCell ref="R9:S9"/>
    <mergeCell ref="R8:S8"/>
    <mergeCell ref="R7:S7"/>
  </mergeCells>
  <phoneticPr fontId="1" type="noConversion"/>
  <dataValidations count="1">
    <dataValidation allowBlank="1" showInputMessage="1" showErrorMessage="1" errorTitle="Invalid Year" error="Enter a year from 1900 to 9999, or use the scroll bar to find a year." sqref="B1" xr:uid="{00000000-0002-0000-0000-000000000000}"/>
  </dataValidations>
  <printOptions horizontalCentered="1" verticalCentered="1"/>
  <pageMargins left="0.5" right="0.5" top="0.5" bottom="0.5" header="0.3" footer="0.3"/>
  <pageSetup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Spinner">
              <controlPr defaultSize="0" print="0" autoPict="0" altText="Use the spinner button to change calendar year or enter year in cell B1.">
                <anchor moveWithCells="1">
                  <from>
                    <xdr:col>0</xdr:col>
                    <xdr:colOff>114300</xdr:colOff>
                    <xdr:row>0</xdr:row>
                    <xdr:rowOff>38100</xdr:rowOff>
                  </from>
                  <to>
                    <xdr:col>0</xdr:col>
                    <xdr:colOff>266700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E0922C1-4382-4AF4-B291-1A6E659D4D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Yearly Calendar</vt:lpstr>
      <vt:lpstr>CalendarYear</vt:lpstr>
      <vt:lpstr>'Yearly Calendar'!Print_Area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2011-12-15T14:23:48Z</dcterms:created>
  <dcterms:modified xsi:type="dcterms:W3CDTF">2026-08-20T12:55:40Z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TC025512329991</vt:lpwstr>
  </property>
</Properties>
</file>